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775" firstSheet="1" activeTab="1"/>
  </bookViews>
  <sheets>
    <sheet name="15 внебюджет" sheetId="1" state="hidden" r:id="rId1"/>
    <sheet name="8 " sheetId="2" r:id="rId2"/>
  </sheets>
  <definedNames>
    <definedName name="_xlnm._FilterDatabase" localSheetId="1" hidden="1">'8 '!$A$9:$J$783</definedName>
    <definedName name="_xlnm.Print_Titles" localSheetId="1">'8 '!$5:$8</definedName>
    <definedName name="_xlnm.Print_Area" localSheetId="1">'8 '!$A$1:$L$784</definedName>
  </definedNames>
  <calcPr fullCalcOnLoad="1"/>
</workbook>
</file>

<file path=xl/sharedStrings.xml><?xml version="1.0" encoding="utf-8"?>
<sst xmlns="http://schemas.openxmlformats.org/spreadsheetml/2006/main" count="1247" uniqueCount="324">
  <si>
    <t>Подпрограмма 1</t>
  </si>
  <si>
    <t>всего</t>
  </si>
  <si>
    <t>юридические лица</t>
  </si>
  <si>
    <t>№</t>
  </si>
  <si>
    <t>федеральный бюджет</t>
  </si>
  <si>
    <t>Подпрограмма 2</t>
  </si>
  <si>
    <t>Объем ресурсного обеспечения,
тыс. руб.</t>
  </si>
  <si>
    <t>краевой бюджет</t>
  </si>
  <si>
    <t>местные бюджеты</t>
  </si>
  <si>
    <t>государственные внебюджетные фонды</t>
  </si>
  <si>
    <t>Наименование основного мероприятия, КВЦП,   контрольного события программы</t>
  </si>
  <si>
    <t>Всего: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</si>
  <si>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</si>
  <si>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</si>
  <si>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</si>
  <si>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</si>
  <si>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</si>
  <si>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</si>
  <si>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</si>
  <si>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</si>
  <si>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</si>
  <si>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</si>
  <si>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</si>
  <si>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</si>
  <si>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</si>
  <si>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</si>
  <si>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</si>
  <si>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</si>
  <si>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</si>
  <si>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</si>
  <si>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Совершенствование организации безопасного движения транспортных средств и пешеходов</t>
  </si>
  <si>
    <t>Профилактика правонарушений среди несовершеннолетних, предупреждение детского дорожно-транспортного травматизма в Камчатском крае</t>
  </si>
  <si>
    <t>Профилактика правонарушений и преступлений в учреждениях и органах уголовно-исполнительной системы в Камчатском крае</t>
  </si>
  <si>
    <t>Организация мероприятий по приему от граждан незаконно хранящегося оружия, патронов, боеприпасов, взрывчатых веществ и средств взрывания на возмездной основе (вознаграждение за сдачу)</t>
  </si>
  <si>
    <t>Проведение семинаров-совещаний по вопросам профилактики безнадзорности и правонарушений несовершеннолетних</t>
  </si>
  <si>
    <t>Организация и проведение межведомственной акции «Полиция и дети», направленной на проведение просветительской работы среди несовершеннолетних по основам правовой грамотности, формирование позитивного общественного мнения о правоохранительной системе</t>
  </si>
  <si>
    <t>Организация и проведение конкурсов проектов и программ общественных объединений, осуществляющих меры по профилактике безнадзорности и правонарушений среди несовершеннолетних в Камчатском крае, реализация лучших программ</t>
  </si>
  <si>
    <t>Организация и проведение краевых конкурсов, массовых акций профилактической направленности среди детей и подростков образовательных учреждений в Камчатском крае</t>
  </si>
  <si>
    <t>Организация и проведение спортивных соревнований среди дворовых команд и команд интернатных учреждений под девизом "Спорт за здоровый образ жизни!"</t>
  </si>
  <si>
    <t xml:space="preserve">Приобретение диагностического оборудования и расходных материалов для ГБУЗ "Камчатский краевой наркологический диспансер" и наркологических кабинетов учреждений здравоохранения Камчатского края </t>
  </si>
  <si>
    <t>4.</t>
  </si>
  <si>
    <t>3.</t>
  </si>
  <si>
    <t>4.1</t>
  </si>
  <si>
    <t>Оснащение бригад скорой медицинской помощи современным медицинским  оборудованием и укладками для оказания неотложной помощи</t>
  </si>
  <si>
    <t xml:space="preserve">Апробация и внедрение специальных медицинских укладок для оснащения
транспортных средств, участвующих в  эвакуации  лиц, пострадавших в результате ДТП </t>
  </si>
  <si>
    <t>Министерство специальных программ и по делам казачества Камчатского края (Хабаров С.И.)</t>
  </si>
  <si>
    <t>Министерство здравоохранения Камчатского края (Лемешко Т.В.)</t>
  </si>
  <si>
    <t>Министерство  культуры Камчатского края (Айгистова С.В.)</t>
  </si>
  <si>
    <t>Оснащение участков улично-дорожной сети городов и населенных пунктов пешеходными ограждениями, в том числе в зоне пешеходных переходов</t>
  </si>
  <si>
    <t>Модернизация нерегулируемых пешеходных переходов (дорожными неровностями, светофорами, системами светового оповещения, дорожными знаками, Г-образными опорами, дорожной разметкой, устройствами дополнительного освещения и другими элементами повышения безопасности дорожного движения)</t>
  </si>
  <si>
    <t>Строительство, реконструкция, модернизация светофорных объектов</t>
  </si>
  <si>
    <t>Проведение в образовательных организациях Камчатского края социально-психологического тестирования</t>
  </si>
  <si>
    <t>Организация и проведение краевого конкурса-фестиваля юных инспекторов движения "Безопасное колесо" среди учащихся общеобразовательных в Камчатском крае и организация участия команды во Всеросийском этапе конкурса-фестиваля, включая оплату проезда и проживание в гостинице</t>
  </si>
  <si>
    <t>Изготовление и распространение светоотражающих приспособлений в среде дошкольников и учащихся младших классов общеобразовательных учреждений Камчатского края</t>
  </si>
  <si>
    <t xml:space="preserve">Укрепление материально-технической базы, поддержка, развитие и благоустройство автогородка на базе краевого государственного бюджетного    образовательного учреждения дополнительного образования детей  "Камчатский центр  детского  и  юношеского технического творчества"      </t>
  </si>
  <si>
    <t>Агентство по внутренней политике Камчатского края (Гуляев И.В.)</t>
  </si>
  <si>
    <t>Министерство транспорта и дорожного строительства Камчатскогок рая (Каюмов В.В.)</t>
  </si>
  <si>
    <t>Ожидаемый результат реализации мероприятия</t>
  </si>
  <si>
    <t>Снижение количества правонарушений и преступлений в Камчатском крае</t>
  </si>
  <si>
    <t>Уменьшение количества ДТП в Камчатском крае</t>
  </si>
  <si>
    <t>Повышение эффективности оказания скорой медицинской помощи лицам, пострадавшим в результате ДТП</t>
  </si>
  <si>
    <t xml:space="preserve">Создание условий  для  формирования  у  населения Камчатского края нетерпимости  к  проявлениям
терроризма и экстремизма 
</t>
  </si>
  <si>
    <t>Снижение уровня  заболеваемости наркоманией, сокращение масштабов незаконного потребления наркотических средств и психотропных веществ</t>
  </si>
  <si>
    <t>Совершенствование системы выявления лиц, употребляющих наркотические средства и психотропные вещества</t>
  </si>
  <si>
    <t>Срок окончания реализации (дата контр. события)</t>
  </si>
  <si>
    <t xml:space="preserve"> </t>
  </si>
  <si>
    <t>5.</t>
  </si>
  <si>
    <t>5.1</t>
  </si>
  <si>
    <t>Проведение информационно-пропагандистской работы, направленной на формирование негативного отношения населения Камчатского края к потреблению наркотических средств, психотропных веществ и алкогольной продукции, а также популяризацию здорового образа жизни</t>
  </si>
  <si>
    <t>Проведение волонтерами образовательных организаций Камчатского края акций, направленных на профилактику незаконного потребления наркотических средств, психотропных веществ и потребления алкогольной продукции</t>
  </si>
  <si>
    <t>Разработка дизайна, изготовление и распространение (размещение) баннеров и печатных материалов антинаркотической и антиалкогольной направленности для различных групп населения</t>
  </si>
  <si>
    <t>5.2</t>
  </si>
  <si>
    <t xml:space="preserve">Проведение профилактических медицинских осмотров населения, направленных на ранее выявление лиц, потребляющих наркотические средства или психотропные вещества, а также злоупотребляющих алкогольной продукцией </t>
  </si>
  <si>
    <t>5.3</t>
  </si>
  <si>
    <t>Совершенствование системы мониторинга наркоситуации</t>
  </si>
  <si>
    <t>5.3.1</t>
  </si>
  <si>
    <t xml:space="preserve">Проведение на территории Камчатского края социологических исследований по вопросам незаконного потребления наркотических средств, психотропных веществ и потребления алкогольной продукции </t>
  </si>
  <si>
    <t>5.4</t>
  </si>
  <si>
    <t>Повышение квалификации специалистов, осуществляющих работу по профилактике наркомании и алкоголизма</t>
  </si>
  <si>
    <t>Повышение квалификации специалистов  по вопросам профилактики наркомании и алкоголизма в Камчатском крае</t>
  </si>
  <si>
    <t>Создание условий для повышения эффективности лечения лиц, больных наркоманией и алкоголизмом, а также развития системы их комплексной реабилитации и ресоциализации</t>
  </si>
  <si>
    <t>Увеличение доли больных наркоманией и алкоголизмом, прошедших лечение и реабилитацию</t>
  </si>
  <si>
    <t>Обеспечение ГБУЗ "Камчатский краевой наркологический диспансер" современными лекарственными препаратами для лечения и медицинской реабилитации больных наркоманией и алкоголизмом</t>
  </si>
  <si>
    <t>Предоставление поддержки соцально-ориентированным некоммерческим организациям, осуществляющим деятельность в области комплексной реабилитации и ресоциализации лиц, потребляющих наркотические средства или психотропные вещества</t>
  </si>
  <si>
    <t>Министерство социального развития и труда Камчатского края (Койрович И.Э.)</t>
  </si>
  <si>
    <t>Выявление причин и условий, способствующих возникновению и распространению идеологии терроризма и экстремизма</t>
  </si>
  <si>
    <t>Министерство специальных программ и по делам казачества Камчатского края (Хабаров С.И.); Агентство по внутренней политике Камчатского края (Гуляев И.В.)</t>
  </si>
  <si>
    <t>Прокат на региональных телеканалах видеороликов и видеофильмов о методах предупреждения угрозы террористического акта</t>
  </si>
  <si>
    <t>Инфорирование граждан о методах предупреждения угрозы  террористического акта</t>
  </si>
  <si>
    <t>Изготовление печатной продукции о методах предупреждения угрозы террористического акта и размещение её в автобусах и местах массового пребывания граждан</t>
  </si>
  <si>
    <t xml:space="preserve">Издание и размещение продуктов наглядной агитации и социальной рекламы в целях  профилактики терроризма среди населения Камчатского края </t>
  </si>
  <si>
    <t>Проведение мероприятий по разъяснению сущности терроризма и его общественной опасности, формированию стойкого непринятия обществом, прежде всего молодежью, идеологии терроризма в различных его проявлениях</t>
  </si>
  <si>
    <t>Государственная программа Камчатского края "Безопасная Камчатка"</t>
  </si>
  <si>
    <t>2.1</t>
  </si>
  <si>
    <t>Повышение уровня автоматизации рабочих процессов и межведомственного взаимодействия участников Камчатской территориальной подсистемы РСЧС (ЕДДС, ДДС и ЭОС)</t>
  </si>
  <si>
    <t>Создание региональной интеграционной платформы и развитие регионального центра мониторинга АПК «Безопасный город»</t>
  </si>
  <si>
    <t xml:space="preserve">Повышение технической оснащенности ЕДДС муниципальных образований в Камчатском крае для обеспечения удаленного доступа к региональной интеграционной платформе АПК «Безопасный город» </t>
  </si>
  <si>
    <t>Администрации муниципальных районов и городских округов в Камчатском крае</t>
  </si>
  <si>
    <t>2.2</t>
  </si>
  <si>
    <t>Развитие систем мониторинга коммунальной инфраструктуры, централизация сбора данных с указанных систем в АПК «Безопасный город». Совершенствование системы мониторинга состояния несущих конструкций зданий, сооружений и инфраструктурных объектов</t>
  </si>
  <si>
    <t>Внедрение автоматизированных систем мониторинга рисков повреждения (разрушения) зданий, сооружений и инфрастуктурных объектов, а также выхода из строя элементов коммунальной инфраструктуры</t>
  </si>
  <si>
    <t>2.2.1</t>
  </si>
  <si>
    <t>2.3</t>
  </si>
  <si>
    <t>Развитие автоматизированных систем мониторинга и прогнозирования природных угроз</t>
  </si>
  <si>
    <t>2.4</t>
  </si>
  <si>
    <t>Развитие систем мониторинга и безопасности на транспорте, в том числе модернизация автоматизированных систем управления движением и светофорных объектов, создание системы автоматизированного мониторинга дорожной обстановки и интеллектуального управления светофорами, развитие систем ГЛОНАСС и ЭРА-ГЛОНАСС на транспорте</t>
  </si>
  <si>
    <t>2.4.1</t>
  </si>
  <si>
    <t>2.4.2</t>
  </si>
  <si>
    <t>2.5</t>
  </si>
  <si>
    <t>Развитие систем мониторинга экологической обстановки по направлениям качества атмосферного воздуха и водопроводной воды, контроля вредных выбросов, измерения радиационного фона, обнаружения лесных пожаров и другим</t>
  </si>
  <si>
    <t>Повышение уровня комплексной безопасности краевых государственных и муниципальных учреждений социальной сферы в Камчатском крае</t>
  </si>
  <si>
    <t>2.5.1</t>
  </si>
  <si>
    <t>2.6</t>
  </si>
  <si>
    <t>2.7</t>
  </si>
  <si>
    <t>Создание (аренда) защищенных каналов связи между региональной интеграционной платформой и другими компонентами (подсистемами) АПК «Безопасный город». Приобретение и обслуживание средств криптографической защиты данных. Независимый аудит и корректировка политики информационной безопасности АПК «Безопасный город»</t>
  </si>
  <si>
    <t>Оборудование техническими средствами безопасности мест массового пребывания людей в населенных пунктах с подключением к АПК "Безопасный город" и выводом информации в ЕДДС муниципальных образований в Камчатском крае. Обеспечение доступа к видеопотокам и тревожным сообщениям для дежурных частей УМВД России по Камчатскому краю и УФСБ России по Камчатскому краю</t>
  </si>
  <si>
    <t>Развитие и содержание систем обеспечения комплексной безопасности в краевых государственных и муниципальных учреждениях социальной сферы. Централизация сбора данных с объектовых систем комплексной безопасности и мониторинга, обеспечение передачи данных в АПК «Безопасный город»</t>
  </si>
  <si>
    <t>Развитие и содержание систем обеспечения комплексной безопасности в в краевых государственных учреждениях здравоохранения. Централизация сбора данных с объектовых систем комплексной безопасности и мониторинга, обеспечение передачи данных в АПК «Безопасный город»</t>
  </si>
  <si>
    <t>Развитие и содержание систем обеспечения комплексной безопасности в  краевых государственных учреждениях физической культуры и спорта. Централизация сбора данных с объектовых систем комплексной безопасности и мониторинга, обеспечение передачи данных в АПК «Безопасный город»</t>
  </si>
  <si>
    <t>Развитие и содержание систем обеспечения комплексной безопасности в краевых государственных учреждениях культуры. Централизация сбора данных с объектовых систем комплексной безопасности и мониторинга, обеспечение передачи данных в АПК «Безопасный город»</t>
  </si>
  <si>
    <t>6.</t>
  </si>
  <si>
    <r>
      <rPr>
        <b/>
        <i/>
        <sz val="7.5"/>
        <rFont val="Times New Roman"/>
        <family val="1"/>
      </rPr>
      <t>Контрольное событие 6.2</t>
    </r>
    <r>
      <rPr>
        <i/>
        <sz val="7.5"/>
        <rFont val="Times New Roman"/>
        <family val="1"/>
      </rPr>
      <t xml:space="preserve"> Подписаны соглашения о предоставлении местным бюджетам субсидий в целях софинансирования мероприятий, направленных на укрепление материально-технической базы творческих казачьих коллективов и обеспечения участия творческих казачьих коллективов в международных, всероссийских и краевых творческих мероприятиях </t>
    </r>
  </si>
  <si>
    <t>Информационное сопровождение деятельности по развитию российского казачества на территории Камчатского края</t>
  </si>
  <si>
    <t>3.1</t>
  </si>
  <si>
    <t>3.1.1</t>
  </si>
  <si>
    <t>3.1.2</t>
  </si>
  <si>
    <t>3.2</t>
  </si>
  <si>
    <t>3.4</t>
  </si>
  <si>
    <t>3.5</t>
  </si>
  <si>
    <t>1.1</t>
  </si>
  <si>
    <t xml:space="preserve">Оснащение и обеспечение функционирования запасного пункта управления Правительства Камчатского края </t>
  </si>
  <si>
    <t>2017</t>
  </si>
  <si>
    <t>Повышение уровня защиты населения от чрезвычайных ситуаций природного и техногенного характера, пожарной безопасности и безопасности людей на водных объектах</t>
  </si>
  <si>
    <t xml:space="preserve">Оснащение объектов учреждений культуры в Камчатском крае средствами пожарной безопасности, в том числе автоматической пожарной сигнализацией и оборудованием для вывода сигналов о срабатывании систем пожарной автоматики в подразделения пожарной охраны; обработка огнезащитным составом деревянных конструкций и одежды сцены; устройство запасных пожарных выходов; проектирование и установка системы автоматического газового  и водяного пожаротушения </t>
  </si>
  <si>
    <t>Министерство культуры Камчатского края (Айгистова С.В.)</t>
  </si>
  <si>
    <t xml:space="preserve">Ремонт помещений для размещения пожарных подразделений Камчатского края </t>
  </si>
  <si>
    <t xml:space="preserve">Развитие газодымозащитной службы противопожарной службы Камчатского края </t>
  </si>
  <si>
    <t xml:space="preserve">Организация и проведение соревнований по пожарно-прикладному виду спорта среди образовательных учреждений на территории Камчатского края </t>
  </si>
  <si>
    <t>Организация и проведение региональных соревнований по пожарно-прикладному виду спорта, обеспечение участия сборной команды Камчатского края из числа студентов и учащихся учреждений высшего и среднего професионального образования в Камчатском крае в соревнованиях среди субъектов Дальневосточного федерального округа</t>
  </si>
  <si>
    <t>Оснащение сил Камчатской территориальной подсистемы Единой государственной системы предупреждения и ликвидации чрезвычайных ситуаций современными аварийно-спасательными средствами и оборудованием</t>
  </si>
  <si>
    <t>2019</t>
  </si>
  <si>
    <t>Развитие материальной базы КГКУ "ЦОД"</t>
  </si>
  <si>
    <t>Восстановление (обновление) средств индивидуальной защиты для населения в Камчатском крае, накопленных в краевом резерве материальных ресурсов</t>
  </si>
  <si>
    <t>Обеспечение деятельности и содержание подведомственных учреждений</t>
  </si>
  <si>
    <t>Обеспечение эксплуатации АПК "Безопасный город" в части сетевых каналов передачи оперативных данных и иной значимой информации между участниками АПК "Безопасный город"</t>
  </si>
  <si>
    <t>Повышение уровня правопорядка и антитеррористической защищенности в местах массового пребывания людей</t>
  </si>
  <si>
    <t>Повышение оперативности оповещения населения, в том числе на территориях, подверженных риску возникновения быстроразвивающихся чрезвычайных ситуаций и обеспечение эксплуатации систем оповещения</t>
  </si>
  <si>
    <t xml:space="preserve"> вмуниципальных образовательных организациях</t>
  </si>
  <si>
    <t>Оснащение  краевых государственных и муниципальных организаций  образовательной сферы средствами пожарной безопасности, в том числе: проектирование, установка и модернизация автоматической пожарной сигнализаций, оборудование вывода сигналов о срабатывании систем пожарной автоматики в подразделения пожарной охраны; обработка огнезащитным составом деревянных конструкций,  устройство эвакуационных и запасных пожарных выходов, в том числе:</t>
  </si>
  <si>
    <t>краевых государственных организациях, подведомственных Министерству образования и науки Камчатского края</t>
  </si>
  <si>
    <t>Оснащение мобильного автогородками образовательных организаций Камчатском крае</t>
  </si>
  <si>
    <t>Срок начала реализации</t>
  </si>
  <si>
    <r>
      <rPr>
        <b/>
        <i/>
        <sz val="7.5"/>
        <rFont val="Times New Roman"/>
        <family val="1"/>
      </rPr>
      <t xml:space="preserve">Контрольное событие 1.4 </t>
    </r>
    <r>
      <rPr>
        <i/>
        <sz val="7.5"/>
        <rFont val="Times New Roman"/>
        <family val="1"/>
      </rPr>
      <t xml:space="preserve">Приобретены средства индивидуальной защиты для нужд противопожарной службы Камчатского края </t>
    </r>
  </si>
  <si>
    <r>
      <rPr>
        <b/>
        <i/>
        <sz val="7.5"/>
        <rFont val="Times New Roman"/>
        <family val="1"/>
      </rPr>
      <t xml:space="preserve">Контрольное событие 1.1 </t>
    </r>
    <r>
      <rPr>
        <i/>
        <sz val="7.5"/>
        <rFont val="Times New Roman"/>
        <family val="1"/>
      </rPr>
      <t xml:space="preserve"> Проведено соревнование по пожарно-прикладному виду спорта среди образовательных учреждений на территории Камчатского края </t>
    </r>
  </si>
  <si>
    <r>
      <rPr>
        <b/>
        <i/>
        <sz val="7.5"/>
        <rFont val="Times New Roman"/>
        <family val="1"/>
      </rPr>
      <t>Контрольное событие 3.1</t>
    </r>
    <r>
      <rPr>
        <i/>
        <sz val="7.5"/>
        <rFont val="Times New Roman"/>
        <family val="1"/>
      </rPr>
      <t xml:space="preserve"> Принято от граждан незаконно хранящегося оружия, патронов, боеприпасов, взрывчатых веществ и средств взрывания (не менее 30 шт.)</t>
    </r>
  </si>
  <si>
    <r>
      <rPr>
        <b/>
        <i/>
        <sz val="7.5"/>
        <rFont val="Times New Roman"/>
        <family val="1"/>
      </rPr>
      <t>Контрольное событие 3.3</t>
    </r>
    <r>
      <rPr>
        <i/>
        <sz val="7.5"/>
        <rFont val="Times New Roman"/>
        <family val="1"/>
      </rPr>
      <t xml:space="preserve"> Проведена межведомственная акция «Полиция и дети», направленная на проведение просветительской работы среди несовершеннолетних по основам правовой гра-мотности, формирование позитивного общественного мнения о правоохранительной системе</t>
    </r>
  </si>
  <si>
    <r>
      <t xml:space="preserve">Контрольное событие 4.2 </t>
    </r>
    <r>
      <rPr>
        <i/>
        <sz val="7.5"/>
        <rFont val="Times New Roman"/>
        <family val="1"/>
      </rPr>
      <t>Осуществлен прокат документальных фильмов из серии "Россия без террора"</t>
    </r>
  </si>
  <si>
    <t>7.</t>
  </si>
  <si>
    <t>7.1</t>
  </si>
  <si>
    <t>Подпрограмма 1 "Обеспечение реализации Программы"</t>
  </si>
  <si>
    <t>Детальный план-график реализации государственной программы "Безопасная Камчатка" на 2018 год и на плановый период 2019 и 2020 годов</t>
  </si>
  <si>
    <t>1.</t>
  </si>
  <si>
    <t>7.3</t>
  </si>
  <si>
    <t>7.2</t>
  </si>
  <si>
    <t>6.5.3</t>
  </si>
  <si>
    <t>6.5.2</t>
  </si>
  <si>
    <t>6.5.1</t>
  </si>
  <si>
    <t>6.5</t>
  </si>
  <si>
    <t>6.4.1</t>
  </si>
  <si>
    <t>2018</t>
  </si>
  <si>
    <t>2020</t>
  </si>
  <si>
    <t>Основное мероприятие 1 "Обеспечение реализации государственной программы "</t>
  </si>
  <si>
    <t>2.4.3</t>
  </si>
  <si>
    <t>2.4.5</t>
  </si>
  <si>
    <t xml:space="preserve">Подпрограмма 4 "Профилактика правонарушений, преступлений и повышение безопасности дорожного движения в Камчатском крае" </t>
  </si>
  <si>
    <t>3.10.3</t>
  </si>
  <si>
    <t>3.10.4</t>
  </si>
  <si>
    <t>3.10.2</t>
  </si>
  <si>
    <t xml:space="preserve">Подпрограмма 5 "Профилактика терроризма и экстремизма в Камчатском крае" </t>
  </si>
  <si>
    <t>август 2018, III кв. 2019, III кв. 2020</t>
  </si>
  <si>
    <t>ноябрь 2018, IV кв. 2019, IV кв. 2020</t>
  </si>
  <si>
    <r>
      <rPr>
        <b/>
        <i/>
        <sz val="7.5"/>
        <rFont val="Times New Roman"/>
        <family val="1"/>
      </rPr>
      <t xml:space="preserve">Контрольное событие 1.3 </t>
    </r>
    <r>
      <rPr>
        <i/>
        <sz val="7.5"/>
        <rFont val="Times New Roman"/>
        <family val="1"/>
      </rPr>
      <t xml:space="preserve">Введено в эксплуатацию пожарное депо на 2 выезда в г. Елизово </t>
    </r>
  </si>
  <si>
    <r>
      <rPr>
        <b/>
        <i/>
        <sz val="7.5"/>
        <rFont val="Times New Roman"/>
        <family val="1"/>
      </rPr>
      <t xml:space="preserve">Контрольное событие 1.2 </t>
    </r>
    <r>
      <rPr>
        <i/>
        <sz val="7.5"/>
        <rFont val="Times New Roman"/>
        <family val="1"/>
      </rPr>
      <t xml:space="preserve">Подписан государственный контракт на строительство пожарного депо на 2 выезда в г. Елизово (3 очередь) </t>
    </r>
  </si>
  <si>
    <t>март 2018</t>
  </si>
  <si>
    <t>октябрь 2018</t>
  </si>
  <si>
    <t>2.4.3.1</t>
  </si>
  <si>
    <t>2.4.3.2</t>
  </si>
  <si>
    <t>2.4.6</t>
  </si>
  <si>
    <t>2.4.7</t>
  </si>
  <si>
    <t>2.4.8</t>
  </si>
  <si>
    <r>
      <t>Контрольное событие 2.2</t>
    </r>
    <r>
      <rPr>
        <i/>
        <sz val="7.5"/>
        <rFont val="Times New Roman"/>
        <family val="1"/>
      </rPr>
      <t xml:space="preserve"> Подписан государственный контракт на построние региональной интеграционной платформы аппаратно-программного комплекса "Безопасный город" </t>
    </r>
  </si>
  <si>
    <t>март 2018, I кв. 2019, I кв. 2020</t>
  </si>
  <si>
    <r>
      <rPr>
        <b/>
        <i/>
        <sz val="7.5"/>
        <rFont val="Times New Roman"/>
        <family val="1"/>
      </rPr>
      <t xml:space="preserve">Контрольное событие 2.3 </t>
    </r>
    <r>
      <rPr>
        <i/>
        <sz val="7.5"/>
        <rFont val="Times New Roman"/>
        <family val="1"/>
      </rPr>
      <t>Подписан государственный контракт на создание подсистемы информационной безопасности системы обеспечения вызова экстренных оперативных служб по единому номеру «112» в Камчатском крае</t>
    </r>
  </si>
  <si>
    <r>
      <t xml:space="preserve">Контрольное событие 2.4 </t>
    </r>
    <r>
      <rPr>
        <i/>
        <sz val="7.5"/>
        <rFont val="Times New Roman"/>
        <family val="1"/>
      </rPr>
      <t>Установлена система видеонаблюдения в ГБУЗ "Камчатская краевая больница им. А.С. Лукашевского"</t>
    </r>
  </si>
  <si>
    <r>
      <t xml:space="preserve">Контрольное событие 2.5 </t>
    </r>
    <r>
      <rPr>
        <i/>
        <sz val="7.5"/>
        <rFont val="Times New Roman"/>
        <family val="1"/>
      </rPr>
      <t>Установлена система видеонаблюдения в ГБУЗ Камчатского края "Вилючинская городская больница"</t>
    </r>
  </si>
  <si>
    <r>
      <t xml:space="preserve">Контрольное событие 2.6 </t>
    </r>
    <r>
      <rPr>
        <i/>
        <sz val="7.5"/>
        <rFont val="Times New Roman"/>
        <family val="1"/>
      </rPr>
      <t>Установлена система видеонаблюдения в ГБУЗ Камчатского края "Петропавловск-Камчатская городская больница № 2"</t>
    </r>
  </si>
  <si>
    <r>
      <t xml:space="preserve">Контрольное событие 5.3 </t>
    </r>
    <r>
      <rPr>
        <i/>
        <sz val="7.5"/>
        <rFont val="Times New Roman"/>
        <family val="1"/>
      </rPr>
      <t>Распространены печатные материалы антинаркотической и антиалкогольной направленности для различных групп населения, а также размещены баннеры на рекламных конструкциях</t>
    </r>
  </si>
  <si>
    <t>октябрь 2018, IV кв. 2019, IV кв. 2020</t>
  </si>
  <si>
    <r>
      <t xml:space="preserve">Контрольное событие 5.2 </t>
    </r>
    <r>
      <rPr>
        <i/>
        <sz val="7.5"/>
        <rFont val="Times New Roman"/>
        <family val="1"/>
      </rPr>
      <t>Проведены профилактические медицинские осмотры населения, направленные на раннее выявление лиц, потребляющих наркотические средства или психотропные вещества, а также злоупотребляющие алкогольной продукцией (не менее 1000 чел.)</t>
    </r>
  </si>
  <si>
    <t>декабрь 2018, IV кв. 2019, IV кв. 2020</t>
  </si>
  <si>
    <t>3.10</t>
  </si>
  <si>
    <t>3.10.1</t>
  </si>
  <si>
    <t>3.3</t>
  </si>
  <si>
    <t>3.6</t>
  </si>
  <si>
    <t>3.7</t>
  </si>
  <si>
    <t>3.8</t>
  </si>
  <si>
    <t>3.9</t>
  </si>
  <si>
    <t>5.3.2</t>
  </si>
  <si>
    <t>5.3.3</t>
  </si>
  <si>
    <t xml:space="preserve">Подпрограмма 6 "Профилактика наркомании и алкоголизма в Камчатском крае" </t>
  </si>
  <si>
    <t>6.1</t>
  </si>
  <si>
    <t>6.1.1</t>
  </si>
  <si>
    <t>Министерство образования и молодежной политики Качатского края  (Сивак В.И.)</t>
  </si>
  <si>
    <t>6.1.2</t>
  </si>
  <si>
    <t>6.1.3</t>
  </si>
  <si>
    <t>Министерство  образования и молодежной политики Камчатского края (Сивак В.И.)</t>
  </si>
  <si>
    <t>6.1.4</t>
  </si>
  <si>
    <t>6.1.5</t>
  </si>
  <si>
    <t>6.1.6</t>
  </si>
  <si>
    <t>Изготовление и прокат (показ) материалов (роликов), направленных на профилактику потребления психоактивных веществ и пропаганду здорового образа жизни</t>
  </si>
  <si>
    <t>6.1.7</t>
  </si>
  <si>
    <t xml:space="preserve">Предоставление субсидии местным бюджетам </t>
  </si>
  <si>
    <t>6.2</t>
  </si>
  <si>
    <t>Реализация системы раннего выявления незаконного потребления наркотических средств и психотропных веществ, в том числе в образовательных организациях Камчатского края</t>
  </si>
  <si>
    <t>6.2.1</t>
  </si>
  <si>
    <t>Министерство образования и молодежной политики Камчатского края (Сивак В.И.)</t>
  </si>
  <si>
    <t>6.2.2</t>
  </si>
  <si>
    <t>6.3</t>
  </si>
  <si>
    <t>Организация и проведение мониторинга наркоситуации и изучение масштабов потребления алкоголя населением Камчатского края</t>
  </si>
  <si>
    <t>6.3.1</t>
  </si>
  <si>
    <t>6.4</t>
  </si>
  <si>
    <r>
      <t xml:space="preserve">Контрольное событие 5.4 </t>
    </r>
    <r>
      <rPr>
        <i/>
        <sz val="7.5"/>
        <rFont val="Times New Roman"/>
        <family val="1"/>
      </rPr>
      <t>Проведены спортивные соревнования под девизом "Спорт за здоровый образ жизни!"</t>
    </r>
  </si>
  <si>
    <r>
      <t xml:space="preserve">Контрольное событие 5.1 </t>
    </r>
    <r>
      <rPr>
        <i/>
        <sz val="7.5"/>
        <rFont val="Times New Roman"/>
        <family val="1"/>
      </rPr>
      <t xml:space="preserve">Подписаны соглашения о предоставлении местным бюджетам субсидий в целях софинансирования мероприятий, направленных на проведение информационно-пропагандистской работы, направленной на формирование негативного отношения населения к потреблению наркотических средств, психотропных веществ и алкогольной продукции, а также популяризацию здорового образа жизни
</t>
    </r>
  </si>
  <si>
    <t>2.6.1</t>
  </si>
  <si>
    <t>Создание региональной интеграционной платформы и развитие регионального центра мониторинга АПК «Безопасный город», обеспечение удаленного доступа к АПК «Безопасный город» для ЕДДС муниципальных образований в Камчатском крае. Развитие ЕДДС муниципальных образований в Камчатском крае</t>
  </si>
  <si>
    <t>Профилактика рецидивной преступности. Информационно-пропагандистские мероприятия, направленные на профилактику преступности</t>
  </si>
  <si>
    <t>4.1.1</t>
  </si>
  <si>
    <t>4.1.2</t>
  </si>
  <si>
    <t>Изготовление, распространение информационно-пропагандистких материалов, в том числе через средства массовой информации, направленных на профилактику провонарушений и преступлений, для различных категорий населения</t>
  </si>
  <si>
    <t>4.1.3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</si>
  <si>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</si>
  <si>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</si>
  <si>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</si>
  <si>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</si>
  <si>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</si>
  <si>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</si>
  <si>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</si>
  <si>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</si>
  <si>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</si>
  <si>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</si>
  <si>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</t>
  </si>
  <si>
    <t>4.4</t>
  </si>
  <si>
    <t>4.5</t>
  </si>
  <si>
    <t>4.4.1</t>
  </si>
  <si>
    <t>4.4.2</t>
  </si>
  <si>
    <t>4.4.3</t>
  </si>
  <si>
    <t>Приобретение специализированных укладок (комплектов) для оказания экстренной медицинской помощи пострадавшим в дорожно-транспортных происшествиях и соответствующее оснащение (экипирование) бригад скорой медицинской помощи, выезжающих на место совершения дорожно-транспортного происшествия</t>
  </si>
  <si>
    <t>4.5.1</t>
  </si>
  <si>
    <t>4.5.2</t>
  </si>
  <si>
    <t>Министерство образования и молодежной политики Камчатского края  (Сивак В.И.)</t>
  </si>
  <si>
    <r>
      <t xml:space="preserve">Контрольное событие 1.5 </t>
    </r>
    <r>
      <rPr>
        <i/>
        <sz val="7.5"/>
        <rFont val="Times New Roman"/>
        <family val="1"/>
      </rPr>
      <t>Восстановлны (обновлены) средства индивидуальной защиты для населения в Камчатском крае, накопленные в краевом резерве материальных ресурсов</t>
    </r>
  </si>
  <si>
    <r>
      <t xml:space="preserve">Контрольное событие 2.1 </t>
    </r>
    <r>
      <rPr>
        <i/>
        <sz val="7.5"/>
        <rFont val="Times New Roman"/>
        <family val="1"/>
      </rPr>
      <t>Подписано соглашение о предоставлении субсидий местным бюджетам в целях выполнения мероприятий по установке систем видеонаблюдения и контроля в местах с массовым нахождением граждан на улицах в рамках создания системы «Безопасный город»</t>
    </r>
  </si>
  <si>
    <t>ноябрь 2018</t>
  </si>
  <si>
    <t xml:space="preserve"> IV кв. 2019</t>
  </si>
  <si>
    <t xml:space="preserve"> IV кв. 2020</t>
  </si>
  <si>
    <r>
      <rPr>
        <b/>
        <i/>
        <sz val="7.5"/>
        <rFont val="Times New Roman"/>
        <family val="1"/>
      </rPr>
      <t>Контрольное событие 6.3</t>
    </r>
    <r>
      <rPr>
        <i/>
        <sz val="7.5"/>
        <rFont val="Times New Roman"/>
        <family val="1"/>
      </rPr>
      <t xml:space="preserve"> Заключен договор со средствами массовой информации на предоставление услуг по информационному сопровождению деятельности российского казачества на территории Камчатского края</t>
    </r>
  </si>
  <si>
    <r>
      <rPr>
        <b/>
        <i/>
        <sz val="7.5"/>
        <rFont val="Times New Roman"/>
        <family val="1"/>
      </rPr>
      <t xml:space="preserve">Контрольное событие 6.1 </t>
    </r>
    <r>
      <rPr>
        <i/>
        <sz val="7.5"/>
        <rFont val="Times New Roman"/>
        <family val="1"/>
      </rPr>
      <t>Подписаны соглашения о предоставлении  казачьим обществам в Камчатском крае субсидий в целях финансового обеспечения части затрат на осуществление уставной деятельности</t>
    </r>
  </si>
  <si>
    <t>2.4.9</t>
  </si>
  <si>
    <t>Обеспечение противопожарной защиты в местах проживания многодетных семей, инвалидов и других категорий населения Камчатского края современными средствами обнаружения и оповещения о пожаре</t>
  </si>
  <si>
    <t>сентябрь-октябрь 2018, III кв. 2019, III кв. 2020</t>
  </si>
  <si>
    <t>Проведение краевых массовых мероприятий, направленных на снижение уровня детского дорожно-транспортного травматизма, для обучающихся образовательных организаций в Камчатском крае. Обеспечение участия учащихся, воспитанников и сопровождающих их лиц во Всероссийских, зональных смотрах, конкурсах, соревнованиях, фестивалях, сменах по профилактике детского дорожно-транспортного травматизма</t>
  </si>
  <si>
    <t>Министерство спорта Камчатского края (Глубокая Н.В.)</t>
  </si>
  <si>
    <t>5.1.1</t>
  </si>
  <si>
    <t xml:space="preserve"> Проведение мониторинга общественно-политических, социально-экономических и иных процессов, происходящих в Камчатском крае с целью выявления факторов, способствующих возникновению и распространению идеологии терроризма и экстремизма</t>
  </si>
  <si>
    <t>5.1.2.</t>
  </si>
  <si>
    <t xml:space="preserve"> Проведение мониторинга общественно-политических, социально-экономических и иных процессов, происходящих в Камчатском крае с целью выявления факторов, способствующих возникновению и распространению идеологии терроризма и экстремизма в социальных сетях Камчатского края</t>
  </si>
  <si>
    <t>5.1.3.</t>
  </si>
  <si>
    <t>Настройка и сопровождение Интрнет сервиса дл проведения оперативных опросов через системы мгновенного обмена сообщениями в социальных сетях для формирования базы острых вопросов волнующих население и дальнейшего мониторинга в целях профилактики эксремизма</t>
  </si>
  <si>
    <t>Министерство культуры Камчатского края (Айгистова С.В.); Министерство образования и молодежной политики Камчатского края (Сивак В.И.); Министерство спорта Камчаткого края (Глубокая Н.В.)</t>
  </si>
  <si>
    <t>5.4.1.</t>
  </si>
  <si>
    <t>Предоставление субсидии Региональной общественной организации "Прогрессивное общество исследователей Камчатки" в целях финансового обеспечения части затрат на осуществление уставной деятельности</t>
  </si>
  <si>
    <t>Организация и проведение мероприятий, направленных на профилактику экстремизма</t>
  </si>
  <si>
    <t xml:space="preserve">5.4.2. </t>
  </si>
  <si>
    <t>Оказание услуг по проведению молодежного интеллектуального межнационального проекта (Организация и проведение интеллектуальной межнациональной квест-игры "Многоликая страна")</t>
  </si>
  <si>
    <t>октябрь 2018 г.</t>
  </si>
  <si>
    <t>5.4.3.</t>
  </si>
  <si>
    <t>Предоставление транспортных услуг по перевозке участников межнациональных просветительских акций "Дружба без границ"</t>
  </si>
  <si>
    <t>Обеспечение отдельных услуг в рамках проведения мероприятия, направленного на профилактику экстремизма</t>
  </si>
  <si>
    <r>
      <t xml:space="preserve">Контрольное событие 4.1 </t>
    </r>
    <r>
      <rPr>
        <i/>
        <sz val="7.5"/>
        <rFont val="Times New Roman"/>
        <family val="1"/>
      </rPr>
      <t>Проведен мониторинг общественно-политических, социально-экономических и иных процессов, происходящих в Камчатском крае с целью выявления факторов, способствующих возникновению и распространению идеологии терроризма и экстремизма</t>
    </r>
  </si>
  <si>
    <r>
      <rPr>
        <b/>
        <i/>
        <sz val="7.5"/>
        <rFont val="Times New Roman"/>
        <family val="1"/>
      </rPr>
      <t>Контрольное событие 5.4.3.</t>
    </r>
    <r>
      <rPr>
        <i/>
        <sz val="7.5"/>
        <rFont val="Times New Roman"/>
        <family val="1"/>
      </rPr>
      <t xml:space="preserve"> Транспортные услуги по перевозке участников межнациональных просветительских акций "Дружба без границ" предоставлены</t>
    </r>
  </si>
  <si>
    <r>
      <rPr>
        <b/>
        <i/>
        <sz val="7.5"/>
        <rFont val="Times New Roman"/>
        <family val="1"/>
      </rPr>
      <t xml:space="preserve">Контрольное событие 5.4.2. </t>
    </r>
    <r>
      <rPr>
        <i/>
        <sz val="7.5"/>
        <rFont val="Times New Roman"/>
        <family val="1"/>
      </rPr>
      <t>Организован и проведен интеллекутальный межнациональный проект</t>
    </r>
  </si>
  <si>
    <r>
      <rPr>
        <b/>
        <i/>
        <sz val="7.5"/>
        <rFont val="Times New Roman"/>
        <family val="1"/>
      </rPr>
      <t>Контрольное событие 5.4.1.</t>
    </r>
    <r>
      <rPr>
        <i/>
        <sz val="7.5"/>
        <rFont val="Times New Roman"/>
        <family val="1"/>
      </rPr>
      <t xml:space="preserve"> Субсидия предоставлена Региональной общественной организации "Прогрессвное общество исследователей Камчатки"</t>
    </r>
  </si>
  <si>
    <t>Подпрограмма 2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</si>
  <si>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Развитие системы мониторинга и прогнозирования чрезвычайных ситуаций природного и техногенного характера в Камчатском крае</t>
  </si>
  <si>
    <t>Совершенствование функционирования органов управления Камчатской территориальной подсистемы Единой государственной системы предупреждения и ликвидации чрезвычайных ситуаций, систем оповещения и информирования населения в Камчатском крае</t>
  </si>
  <si>
    <t>Повышение уровня готовности и оперативности реагирования Камчатской территориальной подсистемы Единой государственной системы предупреждения и ликвидации чрезвычайных ситуаций на чрезвычайные ситуации природного и техногенного характера в Камчатском крае</t>
  </si>
  <si>
    <t xml:space="preserve">Совершенствование технологий спасения и накопление средств защиты населения и территорий от чрезвычайных ситуаций </t>
  </si>
  <si>
    <t xml:space="preserve">Подпрограмма 3 "Построение и развитие аппаратно-программного комплекса "Безопасный город", обеспечение комплексной безопасности учреждений социальной сферы в Камчатском крае" </t>
  </si>
  <si>
    <t>Развитие системы обеспечения вызова экстренных оперативных служб по единому номеру «112» и других средств приема сообщений от населения в Камчатском крае</t>
  </si>
  <si>
    <t>Развитие и содержание комплексной системы экстренного оповещения населения об угрозе возникновения или о возникновении чрезвычайных ситуаций природного и техногенного характера и региональной автоматизированной системы централизованного оповещения населения Камчатского края, в том числе муниципального уровня</t>
  </si>
  <si>
    <t>Создание народных дружин по охране общественного порядка и стимулирование их деятельности</t>
  </si>
  <si>
    <t>4.6</t>
  </si>
  <si>
    <t>Поддержка граждан и их объединений, участвующих в охране общественного порядка, создание условий для деятельности народных дружин</t>
  </si>
  <si>
    <t>Проведение мониторинга общественно-политических, социально-экономических и иных процессов, происходящих в Камчатском крае, с целью выявления факторов, способствующих возникновению и распространению идеологии терроризма и экстремизма</t>
  </si>
  <si>
    <t>Проведение мероприятий по выявлению и устранению факторов, способствующих возникновению и распространению идеологии терроризма и экстремизма в краевых государственных учреждениях, подведомственных Министерству спорта Камчатского края, Министерству культуры Камчатского края, Министерству образования и молодежной политики Камчатского края</t>
  </si>
  <si>
    <t>Информирование граждан, проживающих на территории Камчатского края, о методах предупреждения угрозы террористического акта, минимизации и ликвидации последствий его проявлений</t>
  </si>
  <si>
    <t>5.5</t>
  </si>
  <si>
    <t>Обеспечение антитеррористической защиты в местах с массовым пребыванием людей</t>
  </si>
  <si>
    <t>Подпрограмма 7 "Развитие российского казачества на территории Камчатского края"</t>
  </si>
  <si>
    <t>Содействие казачьим обществам в Камчатском крае, внесенным в государственный реестр казачьих обществ в Российской Федерации, в осуществлении их уставной деятельности</t>
  </si>
  <si>
    <t>Содействие в организации работы с казачьей молодежью, ее военно-патриотическому, духовно-нравственному и физическому воспитанию, в сохранении и развитии казачьей культуры</t>
  </si>
  <si>
    <t>5.4.4.</t>
  </si>
  <si>
    <t xml:space="preserve">Организация и проведение тематического мероприятия "Молодежь - за мир", посвященного Дню солидарности в борьбе с терроризмом </t>
  </si>
  <si>
    <r>
      <rPr>
        <b/>
        <i/>
        <sz val="7.5"/>
        <rFont val="Times New Roman"/>
        <family val="1"/>
      </rPr>
      <t>Контрольное событие 5.4.4.</t>
    </r>
    <r>
      <rPr>
        <i/>
        <sz val="7.5"/>
        <rFont val="Times New Roman"/>
        <family val="1"/>
      </rPr>
      <t xml:space="preserve"> Тематическое мероприятие "Молодежь - за мир", посвященное Днб солидарности в борьбе с терроризмом проведено</t>
    </r>
  </si>
  <si>
    <t>сентябрь 2018 г.</t>
  </si>
  <si>
    <t>Организация и проведение краевого слета (форума) представителей студенческой молодежи и обучающихся общеобразовательных организаций по вопросам пропаганды здорового образа жизни</t>
  </si>
  <si>
    <t>Повышение квалификации специалистов осуществляющих работу с несовершеннолетними по вопросам профилактики зависимого поведения</t>
  </si>
  <si>
    <r>
      <rPr>
        <b/>
        <i/>
        <sz val="7.5"/>
        <rFont val="Times New Roman"/>
        <family val="1"/>
      </rPr>
      <t xml:space="preserve">Контрольное событие подпрограммы 3.2 </t>
    </r>
    <r>
      <rPr>
        <i/>
        <sz val="7.5"/>
        <rFont val="Times New Roman"/>
        <family val="1"/>
      </rPr>
      <t>Подведены итоги конкурса между детскими и молодежными общественными организациями на лучшие проекты и программы, направленные на профилактику безнадзорности и правонарушений среди несовершеннолетних, по результатам которого предоставляется субсидия</t>
    </r>
  </si>
  <si>
    <t>Оснащение краевых государственных учреждений здравоохранения в Камчатском крае средствами пожарной безопасности, в том числе автоматической пожарной сигнализацией и оборудованием для вывода сигналов о срабатывании систем пожарной автоматики в подразделения пожарной охраны; обработка огнезащитным составом деревянных конструкций и др.</t>
  </si>
  <si>
    <t>5.1.4.</t>
  </si>
  <si>
    <t>Приобретение технического средства для мониторинга проведения массовых мероприятий в целях выявления экстремистских проявлений</t>
  </si>
  <si>
    <t>Выявление проявлений экстремистского характера</t>
  </si>
  <si>
    <t>Приложение к приказу Министерства специальных программ и по делам казачества Камчатского края от 04.09.2018  № 136-п</t>
  </si>
  <si>
    <t>Ответственный исполнитель
(ИОГВ/Ф.И.О.)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</si>
</sst>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#,##0.000"/>
    <numFmt numFmtId="176" formatCode="#,##0.00&quot;р.&quot;"/>
    <numFmt numFmtId="177" formatCode="0.0000"/>
    <numFmt numFmtId="178" formatCode="0.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0000"/>
  </numFmts>
  <fonts count="6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7.5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i/>
      <sz val="7.5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7.5"/>
      <color rgb="FFFF0000"/>
      <name val="Times New Roman"/>
      <family val="1"/>
    </font>
    <font>
      <sz val="10"/>
      <color theme="1"/>
      <name val="Arial Cyr"/>
      <family val="0"/>
    </font>
    <font>
      <b/>
      <i/>
      <sz val="7.5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7" fillId="0" borderId="0" xfId="53" applyAlignment="1">
      <alignment vertical="top" wrapText="1"/>
      <protection/>
    </xf>
    <xf numFmtId="0" fontId="37" fillId="0" borderId="0" xfId="53">
      <alignment/>
      <protection/>
    </xf>
    <xf numFmtId="0" fontId="56" fillId="0" borderId="0" xfId="53" applyFont="1" applyBorder="1" applyAlignment="1">
      <alignment horizontal="center" vertical="center" wrapText="1"/>
      <protection/>
    </xf>
    <xf numFmtId="0" fontId="56" fillId="0" borderId="0" xfId="53" applyFont="1" applyBorder="1" applyAlignment="1">
      <alignment horizontal="right" vertical="center" wrapText="1"/>
      <protection/>
    </xf>
    <xf numFmtId="0" fontId="56" fillId="0" borderId="10" xfId="53" applyFont="1" applyBorder="1" applyAlignment="1">
      <alignment vertical="top" wrapText="1"/>
      <protection/>
    </xf>
    <xf numFmtId="0" fontId="56" fillId="0" borderId="11" xfId="53" applyFont="1" applyBorder="1" applyAlignment="1">
      <alignment vertical="top" wrapText="1"/>
      <protection/>
    </xf>
    <xf numFmtId="0" fontId="56" fillId="0" borderId="12" xfId="53" applyFont="1" applyBorder="1" applyAlignment="1">
      <alignment vertical="top" wrapText="1"/>
      <protection/>
    </xf>
    <xf numFmtId="0" fontId="46" fillId="0" borderId="10" xfId="53" applyFont="1" applyBorder="1" applyAlignment="1">
      <alignment vertical="top" wrapText="1"/>
      <protection/>
    </xf>
    <xf numFmtId="0" fontId="37" fillId="0" borderId="11" xfId="53" applyBorder="1" applyAlignment="1">
      <alignment vertical="top" wrapText="1"/>
      <protection/>
    </xf>
    <xf numFmtId="0" fontId="37" fillId="0" borderId="12" xfId="53" applyBorder="1" applyAlignment="1">
      <alignment vertical="top" wrapText="1"/>
      <protection/>
    </xf>
    <xf numFmtId="0" fontId="46" fillId="0" borderId="13" xfId="53" applyFont="1" applyBorder="1" applyAlignment="1">
      <alignment vertical="top" wrapText="1"/>
      <protection/>
    </xf>
    <xf numFmtId="0" fontId="37" fillId="0" borderId="14" xfId="53" applyBorder="1" applyAlignment="1">
      <alignment vertical="top" wrapText="1"/>
      <protection/>
    </xf>
    <xf numFmtId="0" fontId="37" fillId="0" borderId="15" xfId="53" applyBorder="1" applyAlignment="1">
      <alignment vertical="top" wrapText="1"/>
      <protection/>
    </xf>
    <xf numFmtId="0" fontId="56" fillId="0" borderId="16" xfId="53" applyFont="1" applyBorder="1" applyAlignment="1">
      <alignment vertical="top" wrapText="1"/>
      <protection/>
    </xf>
    <xf numFmtId="0" fontId="56" fillId="0" borderId="17" xfId="53" applyFont="1" applyBorder="1" applyAlignment="1">
      <alignment vertical="top" wrapText="1"/>
      <protection/>
    </xf>
    <xf numFmtId="0" fontId="56" fillId="0" borderId="18" xfId="53" applyFont="1" applyBorder="1" applyAlignment="1">
      <alignment vertical="top" wrapText="1"/>
      <protection/>
    </xf>
    <xf numFmtId="0" fontId="56" fillId="0" borderId="19" xfId="53" applyFont="1" applyBorder="1" applyAlignment="1">
      <alignment horizontal="center" vertical="center" wrapText="1"/>
      <protection/>
    </xf>
    <xf numFmtId="0" fontId="56" fillId="0" borderId="20" xfId="53" applyFont="1" applyBorder="1" applyAlignment="1">
      <alignment horizontal="center" vertical="center" wrapText="1"/>
      <protection/>
    </xf>
    <xf numFmtId="0" fontId="56" fillId="0" borderId="21" xfId="53" applyFont="1" applyBorder="1" applyAlignment="1">
      <alignment horizontal="center" vertical="center" wrapText="1"/>
      <protection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185" fontId="3" fillId="33" borderId="0" xfId="0" applyNumberFormat="1" applyFont="1" applyFill="1" applyAlignment="1">
      <alignment horizontal="right"/>
    </xf>
    <xf numFmtId="185" fontId="1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top"/>
    </xf>
    <xf numFmtId="185" fontId="3" fillId="33" borderId="0" xfId="0" applyNumberFormat="1" applyFont="1" applyFill="1" applyAlignment="1">
      <alignment horizontal="right" vertical="top"/>
    </xf>
    <xf numFmtId="0" fontId="1" fillId="4" borderId="0" xfId="0" applyFont="1" applyFill="1" applyAlignment="1">
      <alignment/>
    </xf>
    <xf numFmtId="49" fontId="5" fillId="0" borderId="22" xfId="0" applyNumberFormat="1" applyFont="1" applyFill="1" applyBorder="1" applyAlignment="1">
      <alignment horizontal="left" vertical="top" wrapText="1"/>
    </xf>
    <xf numFmtId="185" fontId="4" fillId="0" borderId="22" xfId="0" applyNumberFormat="1" applyFont="1" applyFill="1" applyBorder="1" applyAlignment="1">
      <alignment horizontal="right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57" fillId="33" borderId="0" xfId="0" applyFont="1" applyFill="1" applyAlignment="1">
      <alignment/>
    </xf>
    <xf numFmtId="185" fontId="3" fillId="0" borderId="0" xfId="0" applyNumberFormat="1" applyFont="1" applyFill="1" applyAlignment="1">
      <alignment horizontal="right" vertical="top"/>
    </xf>
    <xf numFmtId="185" fontId="3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4" fillId="0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85" fontId="4" fillId="0" borderId="22" xfId="0" applyNumberFormat="1" applyFont="1" applyFill="1" applyBorder="1" applyAlignment="1">
      <alignment horizontal="right"/>
    </xf>
    <xf numFmtId="185" fontId="4" fillId="0" borderId="22" xfId="0" applyNumberFormat="1" applyFont="1" applyFill="1" applyBorder="1" applyAlignment="1">
      <alignment/>
    </xf>
    <xf numFmtId="185" fontId="4" fillId="0" borderId="22" xfId="0" applyNumberFormat="1" applyFont="1" applyFill="1" applyBorder="1" applyAlignment="1">
      <alignment horizontal="right" wrapText="1"/>
    </xf>
    <xf numFmtId="185" fontId="4" fillId="0" borderId="22" xfId="0" applyNumberFormat="1" applyFont="1" applyFill="1" applyBorder="1" applyAlignment="1">
      <alignment horizontal="left" vertical="top" wrapText="1"/>
    </xf>
    <xf numFmtId="185" fontId="58" fillId="0" borderId="22" xfId="0" applyNumberFormat="1" applyFont="1" applyFill="1" applyBorder="1" applyAlignment="1">
      <alignment horizontal="right" vertical="top" wrapText="1"/>
    </xf>
    <xf numFmtId="185" fontId="1" fillId="0" borderId="0" xfId="0" applyNumberFormat="1" applyFont="1" applyFill="1" applyAlignment="1">
      <alignment horizontal="right"/>
    </xf>
    <xf numFmtId="49" fontId="6" fillId="0" borderId="22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 wrapText="1"/>
    </xf>
    <xf numFmtId="0" fontId="58" fillId="0" borderId="22" xfId="0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 wrapText="1"/>
    </xf>
    <xf numFmtId="185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49" fontId="58" fillId="0" borderId="22" xfId="0" applyNumberFormat="1" applyFont="1" applyFill="1" applyBorder="1" applyAlignment="1">
      <alignment horizontal="left" vertical="top" wrapText="1"/>
    </xf>
    <xf numFmtId="0" fontId="59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7" fillId="0" borderId="0" xfId="0" applyFont="1" applyFill="1" applyAlignment="1">
      <alignment/>
    </xf>
    <xf numFmtId="0" fontId="60" fillId="0" borderId="0" xfId="0" applyFont="1" applyFill="1" applyAlignment="1">
      <alignment vertical="top"/>
    </xf>
    <xf numFmtId="178" fontId="60" fillId="0" borderId="0" xfId="0" applyNumberFormat="1" applyFont="1" applyFill="1" applyAlignment="1">
      <alignment vertical="top"/>
    </xf>
    <xf numFmtId="178" fontId="57" fillId="0" borderId="0" xfId="0" applyNumberFormat="1" applyFont="1" applyFill="1" applyAlignment="1">
      <alignment/>
    </xf>
    <xf numFmtId="0" fontId="37" fillId="0" borderId="0" xfId="53" applyBorder="1" applyAlignment="1">
      <alignment vertical="top" wrapText="1"/>
      <protection/>
    </xf>
    <xf numFmtId="0" fontId="56" fillId="0" borderId="0" xfId="53" applyFont="1" applyBorder="1" applyAlignment="1">
      <alignment horizontal="center" vertical="center" wrapText="1"/>
      <protection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 wrapText="1"/>
    </xf>
    <xf numFmtId="49" fontId="58" fillId="0" borderId="25" xfId="0" applyNumberFormat="1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49" fontId="62" fillId="0" borderId="22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24" xfId="0" applyFont="1" applyFill="1" applyBorder="1" applyAlignment="1">
      <alignment horizontal="left" vertical="top" wrapText="1"/>
    </xf>
    <xf numFmtId="185" fontId="4" fillId="0" borderId="25" xfId="0" applyNumberFormat="1" applyFont="1" applyFill="1" applyBorder="1" applyAlignment="1">
      <alignment horizontal="center" vertical="center" wrapText="1"/>
    </xf>
    <xf numFmtId="185" fontId="4" fillId="0" borderId="22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wrapText="1"/>
    </xf>
    <xf numFmtId="185" fontId="4" fillId="0" borderId="28" xfId="0" applyNumberFormat="1" applyFont="1" applyFill="1" applyBorder="1" applyAlignment="1">
      <alignment horizontal="center" vertical="top" wrapText="1"/>
    </xf>
    <xf numFmtId="185" fontId="4" fillId="0" borderId="29" xfId="0" applyNumberFormat="1" applyFont="1" applyFill="1" applyBorder="1" applyAlignment="1">
      <alignment horizontal="center" vertical="top" wrapText="1"/>
    </xf>
    <xf numFmtId="185" fontId="4" fillId="0" borderId="30" xfId="0" applyNumberFormat="1" applyFont="1" applyFill="1" applyBorder="1" applyAlignment="1">
      <alignment horizontal="center" vertical="top" wrapText="1"/>
    </xf>
    <xf numFmtId="185" fontId="4" fillId="0" borderId="31" xfId="0" applyNumberFormat="1" applyFont="1" applyFill="1" applyBorder="1" applyAlignment="1">
      <alignment horizontal="center" vertical="top" wrapText="1"/>
    </xf>
    <xf numFmtId="185" fontId="4" fillId="0" borderId="32" xfId="0" applyNumberFormat="1" applyFont="1" applyFill="1" applyBorder="1" applyAlignment="1">
      <alignment horizontal="center" vertical="top" wrapText="1"/>
    </xf>
    <xf numFmtId="185" fontId="4" fillId="0" borderId="33" xfId="0" applyNumberFormat="1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left" vertical="top" wrapText="1"/>
    </xf>
    <xf numFmtId="0" fontId="63" fillId="0" borderId="34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 vertical="top" wrapText="1"/>
    </xf>
    <xf numFmtId="0" fontId="1" fillId="0" borderId="3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9" fillId="0" borderId="34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64" fillId="0" borderId="34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2" customWidth="1"/>
    <col min="2" max="2" width="21.25390625" style="2" customWidth="1"/>
    <col min="3" max="3" width="25.375" style="2" customWidth="1"/>
    <col min="4" max="4" width="12.00390625" style="2" customWidth="1"/>
    <col min="5" max="5" width="11.25390625" style="2" customWidth="1"/>
    <col min="6" max="6" width="15.75390625" style="2" customWidth="1"/>
    <col min="7" max="7" width="13.25390625" style="2" customWidth="1"/>
    <col min="8" max="8" width="12.75390625" style="2" customWidth="1"/>
    <col min="9" max="9" width="16.75390625" style="2" customWidth="1"/>
    <col min="10" max="10" width="13.75390625" style="2" customWidth="1"/>
    <col min="11" max="11" width="12.25390625" style="2" customWidth="1"/>
    <col min="12" max="12" width="21.25390625" style="2" customWidth="1"/>
    <col min="13" max="16384" width="9.125" style="2" customWidth="1"/>
  </cols>
  <sheetData>
    <row r="1" spans="1:20" ht="27.75" customHeight="1">
      <c r="A1" s="1"/>
      <c r="B1" s="1"/>
      <c r="C1" s="88"/>
      <c r="D1" s="88"/>
      <c r="E1" s="88"/>
      <c r="F1" s="88"/>
      <c r="G1" s="88"/>
      <c r="H1" s="88"/>
      <c r="I1" s="88"/>
      <c r="J1" s="88"/>
      <c r="K1" s="1"/>
      <c r="L1" s="4" t="s">
        <v>25</v>
      </c>
      <c r="M1" s="3"/>
      <c r="N1" s="3"/>
      <c r="O1" s="3"/>
      <c r="P1" s="3"/>
      <c r="Q1" s="3"/>
      <c r="R1" s="3"/>
      <c r="S1" s="3"/>
      <c r="T1" s="3"/>
    </row>
    <row r="2" spans="1:16" ht="32.25" customHeight="1">
      <c r="A2" s="1"/>
      <c r="B2" s="89" t="s">
        <v>24</v>
      </c>
      <c r="C2" s="89"/>
      <c r="D2" s="89"/>
      <c r="E2" s="89"/>
      <c r="F2" s="89"/>
      <c r="G2" s="89"/>
      <c r="H2" s="89"/>
      <c r="I2" s="89"/>
      <c r="J2" s="89"/>
      <c r="K2" s="1"/>
      <c r="L2" s="1"/>
      <c r="M2" s="1"/>
      <c r="N2" s="1"/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90">
      <c r="A5" s="17" t="s">
        <v>14</v>
      </c>
      <c r="B5" s="18" t="s">
        <v>21</v>
      </c>
      <c r="C5" s="18" t="s">
        <v>22</v>
      </c>
      <c r="D5" s="18" t="s">
        <v>18</v>
      </c>
      <c r="E5" s="18" t="s">
        <v>19</v>
      </c>
      <c r="F5" s="18" t="s">
        <v>20</v>
      </c>
      <c r="G5" s="18" t="s">
        <v>23</v>
      </c>
      <c r="H5" s="18" t="s">
        <v>26</v>
      </c>
      <c r="I5" s="18" t="s">
        <v>27</v>
      </c>
      <c r="J5" s="18" t="s">
        <v>12</v>
      </c>
      <c r="K5" s="18" t="s">
        <v>28</v>
      </c>
      <c r="L5" s="19" t="s">
        <v>29</v>
      </c>
      <c r="M5" s="1"/>
      <c r="N5" s="1"/>
      <c r="O5" s="1"/>
      <c r="P5" s="1"/>
    </row>
    <row r="6" spans="1:16" ht="1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16" ht="15">
      <c r="A7" s="5" t="s">
        <v>15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16" ht="15">
      <c r="A8" s="5" t="s">
        <v>16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16" ht="15">
      <c r="A9" s="5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16" ht="15">
      <c r="A10" s="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16" ht="15">
      <c r="A11" s="5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16" ht="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16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86"/>
  <sheetViews>
    <sheetView tabSelected="1" view="pageBreakPreview" zoomScale="145" zoomScaleNormal="140" zoomScaleSheetLayoutView="145" workbookViewId="0" topLeftCell="A1">
      <pane xSplit="2" ySplit="9" topLeftCell="C13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8" sqref="J8"/>
    </sheetView>
  </sheetViews>
  <sheetFormatPr defaultColWidth="9.00390625" defaultRowHeight="12.75"/>
  <cols>
    <col min="1" max="1" width="7.125" style="20" customWidth="1"/>
    <col min="2" max="2" width="50.75390625" style="20" customWidth="1"/>
    <col min="3" max="3" width="10.875" style="23" bestFit="1" customWidth="1"/>
    <col min="4" max="4" width="10.375" style="57" customWidth="1"/>
    <col min="5" max="5" width="11.625" style="57" customWidth="1"/>
    <col min="6" max="6" width="10.375" style="57" customWidth="1"/>
    <col min="7" max="7" width="12.75390625" style="20" customWidth="1"/>
    <col min="8" max="8" width="15.75390625" style="20" customWidth="1"/>
    <col min="9" max="9" width="10.25390625" style="28" customWidth="1"/>
    <col min="10" max="10" width="11.25390625" style="28" customWidth="1"/>
    <col min="11" max="13" width="9.875" style="36" bestFit="1" customWidth="1"/>
    <col min="14" max="16384" width="9.125" style="20" customWidth="1"/>
  </cols>
  <sheetData>
    <row r="1" spans="3:13" s="29" customFormat="1" ht="27.75" customHeight="1">
      <c r="C1" s="30"/>
      <c r="D1" s="47"/>
      <c r="E1" s="47"/>
      <c r="F1" s="126" t="s">
        <v>322</v>
      </c>
      <c r="G1" s="127"/>
      <c r="H1" s="127"/>
      <c r="I1" s="127"/>
      <c r="J1" s="127"/>
      <c r="K1" s="80"/>
      <c r="L1" s="80"/>
      <c r="M1" s="80"/>
    </row>
    <row r="2" spans="3:13" s="21" customFormat="1" ht="6.75" customHeight="1">
      <c r="C2" s="22"/>
      <c r="D2" s="48"/>
      <c r="E2" s="48"/>
      <c r="F2" s="48"/>
      <c r="I2" s="26"/>
      <c r="J2" s="26"/>
      <c r="K2" s="81"/>
      <c r="L2" s="81"/>
      <c r="M2" s="81"/>
    </row>
    <row r="3" spans="1:10" ht="15.75">
      <c r="A3" s="128" t="s">
        <v>160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3:13" s="21" customFormat="1" ht="15">
      <c r="C4" s="22"/>
      <c r="D4" s="49"/>
      <c r="E4" s="49"/>
      <c r="F4" s="49"/>
      <c r="I4" s="26"/>
      <c r="J4" s="26"/>
      <c r="K4" s="81"/>
      <c r="L4" s="81"/>
      <c r="M4" s="81"/>
    </row>
    <row r="5" spans="1:13" s="24" customFormat="1" ht="9.75">
      <c r="A5" s="107" t="s">
        <v>3</v>
      </c>
      <c r="B5" s="107" t="s">
        <v>10</v>
      </c>
      <c r="C5" s="129" t="s">
        <v>6</v>
      </c>
      <c r="D5" s="130"/>
      <c r="E5" s="130"/>
      <c r="F5" s="131"/>
      <c r="G5" s="107" t="s">
        <v>323</v>
      </c>
      <c r="H5" s="107" t="s">
        <v>57</v>
      </c>
      <c r="I5" s="98" t="s">
        <v>151</v>
      </c>
      <c r="J5" s="98" t="s">
        <v>64</v>
      </c>
      <c r="K5" s="82"/>
      <c r="L5" s="82"/>
      <c r="M5" s="82"/>
    </row>
    <row r="6" spans="1:13" s="24" customFormat="1" ht="9.75">
      <c r="A6" s="107"/>
      <c r="B6" s="107"/>
      <c r="C6" s="132"/>
      <c r="D6" s="133"/>
      <c r="E6" s="133"/>
      <c r="F6" s="134"/>
      <c r="G6" s="107"/>
      <c r="H6" s="107"/>
      <c r="I6" s="98"/>
      <c r="J6" s="98"/>
      <c r="K6" s="82"/>
      <c r="L6" s="82"/>
      <c r="M6" s="82"/>
    </row>
    <row r="7" spans="1:13" s="24" customFormat="1" ht="9.75">
      <c r="A7" s="107"/>
      <c r="B7" s="107"/>
      <c r="C7" s="76" t="s">
        <v>1</v>
      </c>
      <c r="D7" s="50">
        <v>2018</v>
      </c>
      <c r="E7" s="50">
        <v>2019</v>
      </c>
      <c r="F7" s="50">
        <v>2020</v>
      </c>
      <c r="G7" s="107"/>
      <c r="H7" s="107"/>
      <c r="I7" s="98"/>
      <c r="J7" s="98"/>
      <c r="K7" s="82"/>
      <c r="L7" s="82"/>
      <c r="M7" s="82"/>
    </row>
    <row r="8" spans="1:13" s="24" customFormat="1" ht="9.75">
      <c r="A8" s="77">
        <v>1</v>
      </c>
      <c r="B8" s="77">
        <v>2</v>
      </c>
      <c r="C8" s="51">
        <v>3</v>
      </c>
      <c r="D8" s="51">
        <v>4</v>
      </c>
      <c r="E8" s="51">
        <v>5</v>
      </c>
      <c r="F8" s="51">
        <v>6</v>
      </c>
      <c r="G8" s="77">
        <v>8</v>
      </c>
      <c r="H8" s="77">
        <v>9</v>
      </c>
      <c r="I8" s="39">
        <v>10</v>
      </c>
      <c r="J8" s="39">
        <v>11</v>
      </c>
      <c r="K8" s="82"/>
      <c r="L8" s="82"/>
      <c r="M8" s="82"/>
    </row>
    <row r="9" spans="1:13" s="24" customFormat="1" ht="9.75">
      <c r="A9" s="77"/>
      <c r="B9" s="77"/>
      <c r="C9" s="51"/>
      <c r="D9" s="51"/>
      <c r="E9" s="51"/>
      <c r="F9" s="51"/>
      <c r="G9" s="77"/>
      <c r="H9" s="77"/>
      <c r="I9" s="39"/>
      <c r="J9" s="39"/>
      <c r="K9" s="82"/>
      <c r="L9" s="82"/>
      <c r="M9" s="82"/>
    </row>
    <row r="10" spans="1:13" s="24" customFormat="1" ht="9.75">
      <c r="A10" s="62"/>
      <c r="B10" s="58" t="s">
        <v>92</v>
      </c>
      <c r="C10" s="52"/>
      <c r="D10" s="52"/>
      <c r="E10" s="52"/>
      <c r="F10" s="52"/>
      <c r="G10" s="59" t="s">
        <v>65</v>
      </c>
      <c r="H10" s="63"/>
      <c r="I10" s="61"/>
      <c r="J10" s="61"/>
      <c r="K10" s="82"/>
      <c r="L10" s="82"/>
      <c r="M10" s="82"/>
    </row>
    <row r="11" spans="1:13" s="25" customFormat="1" ht="11.25">
      <c r="A11" s="106" t="s">
        <v>11</v>
      </c>
      <c r="B11" s="106"/>
      <c r="C11" s="33">
        <f>SUM(D11:F11)</f>
        <v>4125707.4598</v>
      </c>
      <c r="D11" s="33">
        <f>D13+D14</f>
        <v>1523623.7898</v>
      </c>
      <c r="E11" s="33">
        <f>E13+E14</f>
        <v>1301864.29</v>
      </c>
      <c r="F11" s="33">
        <f>F13+F14</f>
        <v>1300219.38</v>
      </c>
      <c r="G11" s="98"/>
      <c r="H11" s="107"/>
      <c r="I11" s="102"/>
      <c r="J11" s="102"/>
      <c r="K11" s="136"/>
      <c r="L11" s="137"/>
      <c r="M11" s="137"/>
    </row>
    <row r="12" spans="1:13" s="25" customFormat="1" ht="9.75">
      <c r="A12" s="106" t="s">
        <v>4</v>
      </c>
      <c r="B12" s="106"/>
      <c r="C12" s="33">
        <v>0</v>
      </c>
      <c r="D12" s="33">
        <v>0</v>
      </c>
      <c r="E12" s="33">
        <v>0</v>
      </c>
      <c r="F12" s="33">
        <v>0</v>
      </c>
      <c r="G12" s="98"/>
      <c r="H12" s="107"/>
      <c r="I12" s="102"/>
      <c r="J12" s="102"/>
      <c r="K12" s="83"/>
      <c r="L12" s="83"/>
      <c r="M12" s="83"/>
    </row>
    <row r="13" spans="1:13" s="25" customFormat="1" ht="11.25" customHeight="1">
      <c r="A13" s="106" t="s">
        <v>7</v>
      </c>
      <c r="B13" s="106"/>
      <c r="C13" s="33">
        <f>SUM(D13:F13)</f>
        <v>4030475.6350000002</v>
      </c>
      <c r="D13" s="33">
        <f aca="true" t="shared" si="0" ref="D13:F14">D20+D34+D191+D316+D487+D612+D756</f>
        <v>1485536.265</v>
      </c>
      <c r="E13" s="33">
        <f t="shared" si="0"/>
        <v>1273502.1400000001</v>
      </c>
      <c r="F13" s="33">
        <f t="shared" si="0"/>
        <v>1271437.23</v>
      </c>
      <c r="G13" s="98"/>
      <c r="H13" s="107"/>
      <c r="I13" s="102"/>
      <c r="J13" s="102"/>
      <c r="K13" s="83"/>
      <c r="L13" s="83"/>
      <c r="M13" s="83"/>
    </row>
    <row r="14" spans="1:13" s="25" customFormat="1" ht="9.75" customHeight="1">
      <c r="A14" s="106" t="s">
        <v>8</v>
      </c>
      <c r="B14" s="106"/>
      <c r="C14" s="33">
        <f>SUM(D14:F14)</f>
        <v>95231.8248</v>
      </c>
      <c r="D14" s="33">
        <f t="shared" si="0"/>
        <v>38087.5248</v>
      </c>
      <c r="E14" s="33">
        <f t="shared" si="0"/>
        <v>28362.15</v>
      </c>
      <c r="F14" s="33">
        <f t="shared" si="0"/>
        <v>28782.15</v>
      </c>
      <c r="G14" s="98"/>
      <c r="H14" s="107"/>
      <c r="I14" s="102"/>
      <c r="J14" s="102"/>
      <c r="K14" s="83"/>
      <c r="L14" s="83"/>
      <c r="M14" s="83"/>
    </row>
    <row r="15" spans="1:13" s="25" customFormat="1" ht="9.75">
      <c r="A15" s="106" t="s">
        <v>9</v>
      </c>
      <c r="B15" s="106"/>
      <c r="C15" s="33">
        <f>D15+E15+F15</f>
        <v>0</v>
      </c>
      <c r="D15" s="33">
        <v>0</v>
      </c>
      <c r="E15" s="33">
        <v>0</v>
      </c>
      <c r="F15" s="33">
        <v>0</v>
      </c>
      <c r="G15" s="98"/>
      <c r="H15" s="107"/>
      <c r="I15" s="102"/>
      <c r="J15" s="102"/>
      <c r="K15" s="83"/>
      <c r="L15" s="83"/>
      <c r="M15" s="83"/>
    </row>
    <row r="16" spans="1:13" s="25" customFormat="1" ht="9.75">
      <c r="A16" s="106" t="s">
        <v>2</v>
      </c>
      <c r="B16" s="106"/>
      <c r="C16" s="33">
        <f>D16+E16+F16</f>
        <v>0</v>
      </c>
      <c r="D16" s="33">
        <v>0</v>
      </c>
      <c r="E16" s="33">
        <v>0</v>
      </c>
      <c r="F16" s="33">
        <v>0</v>
      </c>
      <c r="G16" s="98"/>
      <c r="H16" s="107"/>
      <c r="I16" s="102"/>
      <c r="J16" s="102"/>
      <c r="K16" s="83"/>
      <c r="L16" s="83"/>
      <c r="M16" s="83"/>
    </row>
    <row r="17" spans="1:10" ht="12.75">
      <c r="A17" s="62" t="s">
        <v>161</v>
      </c>
      <c r="B17" s="64" t="s">
        <v>159</v>
      </c>
      <c r="C17" s="53"/>
      <c r="D17" s="53"/>
      <c r="E17" s="53"/>
      <c r="F17" s="53"/>
      <c r="G17" s="63"/>
      <c r="H17" s="60"/>
      <c r="I17" s="61"/>
      <c r="J17" s="35"/>
    </row>
    <row r="18" spans="1:10" ht="12.75">
      <c r="A18" s="110" t="s">
        <v>11</v>
      </c>
      <c r="B18" s="135"/>
      <c r="C18" s="54">
        <f>C20</f>
        <v>116451.35800000001</v>
      </c>
      <c r="D18" s="54">
        <f>D20</f>
        <v>36755.592</v>
      </c>
      <c r="E18" s="54">
        <f>E20</f>
        <v>39709.158</v>
      </c>
      <c r="F18" s="54">
        <f>F20</f>
        <v>39986.608</v>
      </c>
      <c r="G18" s="98"/>
      <c r="H18" s="98"/>
      <c r="I18" s="104"/>
      <c r="J18" s="104"/>
    </row>
    <row r="19" spans="1:10" ht="12.75" customHeight="1">
      <c r="A19" s="106" t="s">
        <v>4</v>
      </c>
      <c r="B19" s="106"/>
      <c r="C19" s="54">
        <f>SUM(D19:F19)</f>
        <v>0</v>
      </c>
      <c r="D19" s="54">
        <v>0</v>
      </c>
      <c r="E19" s="54">
        <v>0</v>
      </c>
      <c r="F19" s="54">
        <v>0</v>
      </c>
      <c r="G19" s="98"/>
      <c r="H19" s="98"/>
      <c r="I19" s="104"/>
      <c r="J19" s="104"/>
    </row>
    <row r="20" spans="1:10" ht="12.75" customHeight="1">
      <c r="A20" s="110" t="s">
        <v>7</v>
      </c>
      <c r="B20" s="115"/>
      <c r="C20" s="54">
        <f>D20+E20+F20</f>
        <v>116451.35800000001</v>
      </c>
      <c r="D20" s="54">
        <f>D27</f>
        <v>36755.592</v>
      </c>
      <c r="E20" s="54">
        <f>E27</f>
        <v>39709.158</v>
      </c>
      <c r="F20" s="54">
        <f>F27</f>
        <v>39986.608</v>
      </c>
      <c r="G20" s="98"/>
      <c r="H20" s="98"/>
      <c r="I20" s="104"/>
      <c r="J20" s="104"/>
    </row>
    <row r="21" spans="1:10" ht="12.75" customHeight="1">
      <c r="A21" s="110" t="s">
        <v>8</v>
      </c>
      <c r="B21" s="115"/>
      <c r="C21" s="54">
        <f>SUM(D21:F21)</f>
        <v>0</v>
      </c>
      <c r="D21" s="54">
        <v>0</v>
      </c>
      <c r="E21" s="54">
        <v>0</v>
      </c>
      <c r="F21" s="54">
        <v>0</v>
      </c>
      <c r="G21" s="98"/>
      <c r="H21" s="98"/>
      <c r="I21" s="104"/>
      <c r="J21" s="104"/>
    </row>
    <row r="22" spans="1:10" ht="12.75" customHeight="1">
      <c r="A22" s="106" t="s">
        <v>9</v>
      </c>
      <c r="B22" s="106"/>
      <c r="C22" s="54">
        <f>SUM(D22:F22)</f>
        <v>0</v>
      </c>
      <c r="D22" s="54">
        <v>0</v>
      </c>
      <c r="E22" s="54">
        <v>0</v>
      </c>
      <c r="F22" s="54">
        <v>0</v>
      </c>
      <c r="G22" s="98"/>
      <c r="H22" s="98"/>
      <c r="I22" s="104"/>
      <c r="J22" s="104"/>
    </row>
    <row r="23" spans="1:10" ht="12.75" customHeight="1">
      <c r="A23" s="106" t="s">
        <v>2</v>
      </c>
      <c r="B23" s="106"/>
      <c r="C23" s="54">
        <f>SUM(D23:F23)</f>
        <v>0</v>
      </c>
      <c r="D23" s="54">
        <v>0</v>
      </c>
      <c r="E23" s="54">
        <v>0</v>
      </c>
      <c r="F23" s="54">
        <v>0</v>
      </c>
      <c r="G23" s="98"/>
      <c r="H23" s="98"/>
      <c r="I23" s="105"/>
      <c r="J23" s="105"/>
    </row>
    <row r="24" spans="1:10" ht="19.5">
      <c r="A24" s="35" t="s">
        <v>129</v>
      </c>
      <c r="B24" s="42" t="s">
        <v>171</v>
      </c>
      <c r="C24" s="54"/>
      <c r="D24" s="54"/>
      <c r="E24" s="54"/>
      <c r="F24" s="54"/>
      <c r="G24" s="98" t="s">
        <v>45</v>
      </c>
      <c r="H24" s="98"/>
      <c r="I24" s="102" t="s">
        <v>169</v>
      </c>
      <c r="J24" s="103" t="s">
        <v>170</v>
      </c>
    </row>
    <row r="25" spans="1:10" ht="12.75">
      <c r="A25" s="32" t="s">
        <v>11</v>
      </c>
      <c r="B25" s="32"/>
      <c r="C25" s="54">
        <f aca="true" t="shared" si="1" ref="C25:C30">SUM(D25:F25)</f>
        <v>116451.35800000001</v>
      </c>
      <c r="D25" s="54">
        <f>D27</f>
        <v>36755.592</v>
      </c>
      <c r="E25" s="54">
        <f>E27</f>
        <v>39709.158</v>
      </c>
      <c r="F25" s="54">
        <f>F27</f>
        <v>39986.608</v>
      </c>
      <c r="G25" s="98"/>
      <c r="H25" s="98"/>
      <c r="I25" s="102"/>
      <c r="J25" s="104"/>
    </row>
    <row r="26" spans="1:10" ht="12.75">
      <c r="A26" s="106" t="s">
        <v>4</v>
      </c>
      <c r="B26" s="106"/>
      <c r="C26" s="54">
        <f t="shared" si="1"/>
        <v>0</v>
      </c>
      <c r="D26" s="54">
        <v>0</v>
      </c>
      <c r="E26" s="54">
        <v>0</v>
      </c>
      <c r="F26" s="54">
        <v>0</v>
      </c>
      <c r="G26" s="98"/>
      <c r="H26" s="98"/>
      <c r="I26" s="102"/>
      <c r="J26" s="104"/>
    </row>
    <row r="27" spans="1:10" ht="12.75">
      <c r="A27" s="110" t="s">
        <v>7</v>
      </c>
      <c r="B27" s="115"/>
      <c r="C27" s="54">
        <f t="shared" si="1"/>
        <v>116451.35800000001</v>
      </c>
      <c r="D27" s="52">
        <v>36755.592</v>
      </c>
      <c r="E27" s="52">
        <v>39709.158</v>
      </c>
      <c r="F27" s="52">
        <v>39986.608</v>
      </c>
      <c r="G27" s="98"/>
      <c r="H27" s="98"/>
      <c r="I27" s="102"/>
      <c r="J27" s="104"/>
    </row>
    <row r="28" spans="1:10" ht="12.75">
      <c r="A28" s="110" t="s">
        <v>8</v>
      </c>
      <c r="B28" s="115"/>
      <c r="C28" s="54">
        <f t="shared" si="1"/>
        <v>0</v>
      </c>
      <c r="D28" s="54">
        <v>0</v>
      </c>
      <c r="E28" s="54">
        <v>0</v>
      </c>
      <c r="F28" s="54">
        <v>0</v>
      </c>
      <c r="G28" s="98"/>
      <c r="H28" s="98"/>
      <c r="I28" s="102"/>
      <c r="J28" s="104"/>
    </row>
    <row r="29" spans="1:10" ht="12.75">
      <c r="A29" s="106" t="s">
        <v>9</v>
      </c>
      <c r="B29" s="106"/>
      <c r="C29" s="54">
        <f t="shared" si="1"/>
        <v>0</v>
      </c>
      <c r="D29" s="54">
        <v>0</v>
      </c>
      <c r="E29" s="54">
        <v>0</v>
      </c>
      <c r="F29" s="54">
        <v>0</v>
      </c>
      <c r="G29" s="98"/>
      <c r="H29" s="98"/>
      <c r="I29" s="102"/>
      <c r="J29" s="104"/>
    </row>
    <row r="30" spans="1:10" ht="12.75">
      <c r="A30" s="106" t="s">
        <v>2</v>
      </c>
      <c r="B30" s="106"/>
      <c r="C30" s="54">
        <f t="shared" si="1"/>
        <v>0</v>
      </c>
      <c r="D30" s="54">
        <v>0</v>
      </c>
      <c r="E30" s="54">
        <v>0</v>
      </c>
      <c r="F30" s="54">
        <v>0</v>
      </c>
      <c r="G30" s="98"/>
      <c r="H30" s="98"/>
      <c r="I30" s="102"/>
      <c r="J30" s="105"/>
    </row>
    <row r="31" spans="1:13" s="44" customFormat="1" ht="29.25">
      <c r="A31" s="43">
        <v>2</v>
      </c>
      <c r="B31" s="58" t="s">
        <v>292</v>
      </c>
      <c r="C31" s="52"/>
      <c r="D31" s="52"/>
      <c r="E31" s="52"/>
      <c r="F31" s="52"/>
      <c r="G31" s="59"/>
      <c r="H31" s="60"/>
      <c r="I31" s="61"/>
      <c r="J31" s="35"/>
      <c r="K31" s="83"/>
      <c r="L31" s="83"/>
      <c r="M31" s="83"/>
    </row>
    <row r="32" spans="1:13" s="25" customFormat="1" ht="9.75">
      <c r="A32" s="106" t="s">
        <v>11</v>
      </c>
      <c r="B32" s="106"/>
      <c r="C32" s="33">
        <f>SUM(D32:F32)</f>
        <v>3503148.33111</v>
      </c>
      <c r="D32" s="33">
        <f>SUM(D33:D37)</f>
        <v>1253557.441</v>
      </c>
      <c r="E32" s="33">
        <f>SUM(E33:E37)</f>
        <v>1124126.3681100002</v>
      </c>
      <c r="F32" s="33">
        <f>SUM(F33:F37)</f>
        <v>1125464.5219999999</v>
      </c>
      <c r="G32" s="98"/>
      <c r="H32" s="98"/>
      <c r="I32" s="102"/>
      <c r="J32" s="103"/>
      <c r="K32" s="83"/>
      <c r="L32" s="83"/>
      <c r="M32" s="83"/>
    </row>
    <row r="33" spans="1:13" s="24" customFormat="1" ht="10.5" customHeight="1">
      <c r="A33" s="106" t="s">
        <v>4</v>
      </c>
      <c r="B33" s="106"/>
      <c r="C33" s="33">
        <f>D33+E33+F33</f>
        <v>0</v>
      </c>
      <c r="D33" s="33">
        <v>0</v>
      </c>
      <c r="E33" s="33">
        <v>0</v>
      </c>
      <c r="F33" s="33">
        <v>0</v>
      </c>
      <c r="G33" s="98"/>
      <c r="H33" s="98"/>
      <c r="I33" s="102"/>
      <c r="J33" s="104"/>
      <c r="K33" s="82"/>
      <c r="L33" s="82"/>
      <c r="M33" s="82"/>
    </row>
    <row r="34" spans="1:13" s="25" customFormat="1" ht="11.25" customHeight="1">
      <c r="A34" s="106" t="s">
        <v>7</v>
      </c>
      <c r="B34" s="106"/>
      <c r="C34" s="33">
        <f>SUM(D34:F34)</f>
        <v>3464148.33111</v>
      </c>
      <c r="D34" s="33">
        <f>D41+D48+D62+D69+D148+D162+D182</f>
        <v>1240557.441</v>
      </c>
      <c r="E34" s="33">
        <f>E41+E48+E62+E69+E148+E162+E182</f>
        <v>1111126.3681100002</v>
      </c>
      <c r="F34" s="33">
        <f>F41+F48+F62+F69+F148+F162+F182</f>
        <v>1112464.5219999999</v>
      </c>
      <c r="G34" s="98"/>
      <c r="H34" s="98"/>
      <c r="I34" s="102"/>
      <c r="J34" s="104"/>
      <c r="K34" s="83"/>
      <c r="L34" s="83"/>
      <c r="M34" s="83"/>
    </row>
    <row r="35" spans="1:13" s="25" customFormat="1" ht="9.75">
      <c r="A35" s="106" t="s">
        <v>8</v>
      </c>
      <c r="B35" s="106"/>
      <c r="C35" s="33">
        <f>SUM(D35:F35)</f>
        <v>39000</v>
      </c>
      <c r="D35" s="33">
        <f>D70+D163</f>
        <v>13000</v>
      </c>
      <c r="E35" s="33">
        <f>E42+E49+E63+E70+E149+E163</f>
        <v>13000</v>
      </c>
      <c r="F35" s="33">
        <f>F42+F49+F63+F70+F149+F163</f>
        <v>13000</v>
      </c>
      <c r="G35" s="98"/>
      <c r="H35" s="98"/>
      <c r="I35" s="102"/>
      <c r="J35" s="104"/>
      <c r="K35" s="83"/>
      <c r="L35" s="83"/>
      <c r="M35" s="83"/>
    </row>
    <row r="36" spans="1:13" s="25" customFormat="1" ht="11.25" customHeight="1">
      <c r="A36" s="110" t="s">
        <v>9</v>
      </c>
      <c r="B36" s="115"/>
      <c r="C36" s="33">
        <f>D36+E36+F36</f>
        <v>0</v>
      </c>
      <c r="D36" s="33">
        <v>0</v>
      </c>
      <c r="E36" s="33">
        <v>0</v>
      </c>
      <c r="F36" s="33">
        <v>0</v>
      </c>
      <c r="G36" s="98"/>
      <c r="H36" s="98"/>
      <c r="I36" s="102"/>
      <c r="J36" s="104"/>
      <c r="K36" s="83"/>
      <c r="L36" s="83"/>
      <c r="M36" s="83"/>
    </row>
    <row r="37" spans="1:13" s="25" customFormat="1" ht="9.75" customHeight="1">
      <c r="A37" s="110" t="s">
        <v>2</v>
      </c>
      <c r="B37" s="115"/>
      <c r="C37" s="33">
        <f>D37+E37+F37</f>
        <v>0</v>
      </c>
      <c r="D37" s="33">
        <v>0</v>
      </c>
      <c r="E37" s="33">
        <v>0</v>
      </c>
      <c r="F37" s="33">
        <v>0</v>
      </c>
      <c r="G37" s="98"/>
      <c r="H37" s="98"/>
      <c r="I37" s="102"/>
      <c r="J37" s="105"/>
      <c r="K37" s="83"/>
      <c r="L37" s="83"/>
      <c r="M37" s="83"/>
    </row>
    <row r="38" spans="1:13" s="25" customFormat="1" ht="19.5">
      <c r="A38" s="35" t="s">
        <v>93</v>
      </c>
      <c r="B38" s="42" t="s">
        <v>293</v>
      </c>
      <c r="C38" s="55"/>
      <c r="D38" s="55"/>
      <c r="E38" s="55"/>
      <c r="F38" s="55"/>
      <c r="G38" s="98" t="s">
        <v>45</v>
      </c>
      <c r="H38" s="98"/>
      <c r="I38" s="102" t="s">
        <v>169</v>
      </c>
      <c r="J38" s="103" t="s">
        <v>170</v>
      </c>
      <c r="K38" s="83"/>
      <c r="L38" s="83"/>
      <c r="M38" s="83"/>
    </row>
    <row r="39" spans="1:13" s="25" customFormat="1" ht="9.75" customHeight="1">
      <c r="A39" s="106" t="s">
        <v>11</v>
      </c>
      <c r="B39" s="106"/>
      <c r="C39" s="33">
        <f>C41</f>
        <v>0</v>
      </c>
      <c r="D39" s="33">
        <f>D41</f>
        <v>0</v>
      </c>
      <c r="E39" s="33">
        <f>E41</f>
        <v>0</v>
      </c>
      <c r="F39" s="33">
        <f>F41</f>
        <v>0</v>
      </c>
      <c r="G39" s="98"/>
      <c r="H39" s="98"/>
      <c r="I39" s="102"/>
      <c r="J39" s="104"/>
      <c r="K39" s="83"/>
      <c r="L39" s="83"/>
      <c r="M39" s="83"/>
    </row>
    <row r="40" spans="1:13" s="25" customFormat="1" ht="9.75" customHeight="1">
      <c r="A40" s="106" t="s">
        <v>4</v>
      </c>
      <c r="B40" s="106"/>
      <c r="C40" s="33">
        <f>D40+E40+F40</f>
        <v>0</v>
      </c>
      <c r="D40" s="33">
        <v>0</v>
      </c>
      <c r="E40" s="33">
        <v>0</v>
      </c>
      <c r="F40" s="33">
        <v>0</v>
      </c>
      <c r="G40" s="98"/>
      <c r="H40" s="98"/>
      <c r="I40" s="102"/>
      <c r="J40" s="104"/>
      <c r="K40" s="83"/>
      <c r="L40" s="83"/>
      <c r="M40" s="83"/>
    </row>
    <row r="41" spans="1:13" s="25" customFormat="1" ht="9.75" customHeight="1">
      <c r="A41" s="106" t="s">
        <v>7</v>
      </c>
      <c r="B41" s="106"/>
      <c r="C41" s="33">
        <v>0</v>
      </c>
      <c r="D41" s="33">
        <v>0</v>
      </c>
      <c r="E41" s="33">
        <v>0</v>
      </c>
      <c r="F41" s="33">
        <v>0</v>
      </c>
      <c r="G41" s="98"/>
      <c r="H41" s="98"/>
      <c r="I41" s="102"/>
      <c r="J41" s="104"/>
      <c r="K41" s="83"/>
      <c r="L41" s="83"/>
      <c r="M41" s="83"/>
    </row>
    <row r="42" spans="1:13" s="25" customFormat="1" ht="9.75" customHeight="1">
      <c r="A42" s="106" t="s">
        <v>8</v>
      </c>
      <c r="B42" s="106"/>
      <c r="C42" s="33">
        <f>D42+E42+F42</f>
        <v>0</v>
      </c>
      <c r="D42" s="33">
        <v>0</v>
      </c>
      <c r="E42" s="33">
        <v>0</v>
      </c>
      <c r="F42" s="33">
        <v>0</v>
      </c>
      <c r="G42" s="98"/>
      <c r="H42" s="98"/>
      <c r="I42" s="102"/>
      <c r="J42" s="104"/>
      <c r="K42" s="83"/>
      <c r="L42" s="83"/>
      <c r="M42" s="83"/>
    </row>
    <row r="43" spans="1:13" s="25" customFormat="1" ht="11.25" customHeight="1">
      <c r="A43" s="106" t="s">
        <v>9</v>
      </c>
      <c r="B43" s="106"/>
      <c r="C43" s="33">
        <f>D43+E43+F43</f>
        <v>0</v>
      </c>
      <c r="D43" s="33">
        <v>0</v>
      </c>
      <c r="E43" s="33">
        <v>0</v>
      </c>
      <c r="F43" s="33">
        <v>0</v>
      </c>
      <c r="G43" s="98"/>
      <c r="H43" s="98"/>
      <c r="I43" s="102"/>
      <c r="J43" s="104"/>
      <c r="K43" s="83"/>
      <c r="L43" s="83"/>
      <c r="M43" s="83"/>
    </row>
    <row r="44" spans="1:13" s="25" customFormat="1" ht="9.75" customHeight="1">
      <c r="A44" s="110" t="s">
        <v>2</v>
      </c>
      <c r="B44" s="115"/>
      <c r="C44" s="33">
        <f>D44+E44+F44</f>
        <v>0</v>
      </c>
      <c r="D44" s="33">
        <v>0</v>
      </c>
      <c r="E44" s="33">
        <v>0</v>
      </c>
      <c r="F44" s="33">
        <v>0</v>
      </c>
      <c r="G44" s="98"/>
      <c r="H44" s="98"/>
      <c r="I44" s="102"/>
      <c r="J44" s="105"/>
      <c r="K44" s="83"/>
      <c r="L44" s="83"/>
      <c r="M44" s="83"/>
    </row>
    <row r="45" spans="1:13" s="25" customFormat="1" ht="39">
      <c r="A45" s="35" t="s">
        <v>98</v>
      </c>
      <c r="B45" s="42" t="s">
        <v>294</v>
      </c>
      <c r="C45" s="33"/>
      <c r="D45" s="33"/>
      <c r="E45" s="33"/>
      <c r="F45" s="33"/>
      <c r="G45" s="98" t="s">
        <v>45</v>
      </c>
      <c r="H45" s="98"/>
      <c r="I45" s="102" t="s">
        <v>169</v>
      </c>
      <c r="J45" s="103" t="s">
        <v>170</v>
      </c>
      <c r="K45" s="83"/>
      <c r="L45" s="83"/>
      <c r="M45" s="83"/>
    </row>
    <row r="46" spans="1:13" s="25" customFormat="1" ht="9.75" customHeight="1">
      <c r="A46" s="106" t="s">
        <v>11</v>
      </c>
      <c r="B46" s="106"/>
      <c r="C46" s="33">
        <f>SUM(D46:F46)</f>
        <v>12910.8</v>
      </c>
      <c r="D46" s="33">
        <f>SUM(D47:D51)</f>
        <v>4136</v>
      </c>
      <c r="E46" s="33">
        <f>SUM(E47:E51)</f>
        <v>4301.4</v>
      </c>
      <c r="F46" s="33">
        <f>SUM(F47:F51)</f>
        <v>4473.4</v>
      </c>
      <c r="G46" s="98"/>
      <c r="H46" s="98"/>
      <c r="I46" s="102"/>
      <c r="J46" s="104"/>
      <c r="K46" s="83"/>
      <c r="L46" s="83"/>
      <c r="M46" s="83"/>
    </row>
    <row r="47" spans="1:13" s="25" customFormat="1" ht="9.75" customHeight="1">
      <c r="A47" s="106" t="s">
        <v>4</v>
      </c>
      <c r="B47" s="106"/>
      <c r="C47" s="33">
        <v>0</v>
      </c>
      <c r="D47" s="33">
        <v>0</v>
      </c>
      <c r="E47" s="33">
        <v>0</v>
      </c>
      <c r="F47" s="33">
        <v>0</v>
      </c>
      <c r="G47" s="98"/>
      <c r="H47" s="98"/>
      <c r="I47" s="102"/>
      <c r="J47" s="104"/>
      <c r="K47" s="83"/>
      <c r="L47" s="83"/>
      <c r="M47" s="83"/>
    </row>
    <row r="48" spans="1:13" s="25" customFormat="1" ht="9.75" customHeight="1">
      <c r="A48" s="106" t="s">
        <v>7</v>
      </c>
      <c r="B48" s="106"/>
      <c r="C48" s="33">
        <f>D48+E48+F48</f>
        <v>12910.8</v>
      </c>
      <c r="D48" s="33">
        <f>D55</f>
        <v>4136</v>
      </c>
      <c r="E48" s="33">
        <f>E55</f>
        <v>4301.4</v>
      </c>
      <c r="F48" s="33">
        <f>F55</f>
        <v>4473.4</v>
      </c>
      <c r="G48" s="98"/>
      <c r="H48" s="98"/>
      <c r="I48" s="102"/>
      <c r="J48" s="104"/>
      <c r="K48" s="83"/>
      <c r="L48" s="83"/>
      <c r="M48" s="83"/>
    </row>
    <row r="49" spans="1:13" s="25" customFormat="1" ht="9.75" customHeight="1">
      <c r="A49" s="106" t="s">
        <v>8</v>
      </c>
      <c r="B49" s="106"/>
      <c r="C49" s="33">
        <v>0</v>
      </c>
      <c r="D49" s="33">
        <v>0</v>
      </c>
      <c r="E49" s="33">
        <v>0</v>
      </c>
      <c r="F49" s="33">
        <v>0</v>
      </c>
      <c r="G49" s="98"/>
      <c r="H49" s="98"/>
      <c r="I49" s="102"/>
      <c r="J49" s="104"/>
      <c r="K49" s="83"/>
      <c r="L49" s="83"/>
      <c r="M49" s="83"/>
    </row>
    <row r="50" spans="1:13" s="25" customFormat="1" ht="11.25" customHeight="1">
      <c r="A50" s="106" t="s">
        <v>9</v>
      </c>
      <c r="B50" s="106"/>
      <c r="C50" s="33">
        <v>0</v>
      </c>
      <c r="D50" s="33">
        <v>0</v>
      </c>
      <c r="E50" s="33">
        <v>0</v>
      </c>
      <c r="F50" s="33">
        <v>0</v>
      </c>
      <c r="G50" s="98"/>
      <c r="H50" s="98"/>
      <c r="I50" s="102"/>
      <c r="J50" s="104"/>
      <c r="K50" s="83"/>
      <c r="L50" s="83"/>
      <c r="M50" s="83"/>
    </row>
    <row r="51" spans="1:13" s="25" customFormat="1" ht="9.75" customHeight="1">
      <c r="A51" s="110" t="s">
        <v>2</v>
      </c>
      <c r="B51" s="115"/>
      <c r="C51" s="33">
        <v>0</v>
      </c>
      <c r="D51" s="33">
        <v>0</v>
      </c>
      <c r="E51" s="33">
        <v>0</v>
      </c>
      <c r="F51" s="33">
        <v>0</v>
      </c>
      <c r="G51" s="98"/>
      <c r="H51" s="98"/>
      <c r="I51" s="102"/>
      <c r="J51" s="105"/>
      <c r="K51" s="83"/>
      <c r="L51" s="83"/>
      <c r="M51" s="83"/>
    </row>
    <row r="52" spans="1:13" s="25" customFormat="1" ht="19.5">
      <c r="A52" s="35" t="s">
        <v>101</v>
      </c>
      <c r="B52" s="42" t="s">
        <v>130</v>
      </c>
      <c r="C52" s="33"/>
      <c r="D52" s="33"/>
      <c r="E52" s="33"/>
      <c r="F52" s="33"/>
      <c r="G52" s="98" t="s">
        <v>45</v>
      </c>
      <c r="H52" s="98"/>
      <c r="I52" s="102" t="s">
        <v>169</v>
      </c>
      <c r="J52" s="103" t="s">
        <v>170</v>
      </c>
      <c r="K52" s="83"/>
      <c r="L52" s="83"/>
      <c r="M52" s="83"/>
    </row>
    <row r="53" spans="1:13" s="25" customFormat="1" ht="9.75" customHeight="1">
      <c r="A53" s="106" t="s">
        <v>11</v>
      </c>
      <c r="B53" s="106"/>
      <c r="C53" s="33">
        <f>C55</f>
        <v>12910.8</v>
      </c>
      <c r="D53" s="33">
        <f>D55</f>
        <v>4136</v>
      </c>
      <c r="E53" s="33">
        <f>E55</f>
        <v>4301.4</v>
      </c>
      <c r="F53" s="33">
        <f>F55</f>
        <v>4473.4</v>
      </c>
      <c r="G53" s="98"/>
      <c r="H53" s="98"/>
      <c r="I53" s="102"/>
      <c r="J53" s="104"/>
      <c r="K53" s="83"/>
      <c r="L53" s="83"/>
      <c r="M53" s="83"/>
    </row>
    <row r="54" spans="1:13" s="25" customFormat="1" ht="9.75" customHeight="1">
      <c r="A54" s="106" t="s">
        <v>4</v>
      </c>
      <c r="B54" s="106"/>
      <c r="C54" s="33">
        <f>D54+E54+F54</f>
        <v>0</v>
      </c>
      <c r="D54" s="33">
        <v>0</v>
      </c>
      <c r="E54" s="33">
        <v>0</v>
      </c>
      <c r="F54" s="33">
        <v>0</v>
      </c>
      <c r="G54" s="98"/>
      <c r="H54" s="98"/>
      <c r="I54" s="102"/>
      <c r="J54" s="104"/>
      <c r="K54" s="83"/>
      <c r="L54" s="83"/>
      <c r="M54" s="83"/>
    </row>
    <row r="55" spans="1:13" s="25" customFormat="1" ht="9.75" customHeight="1">
      <c r="A55" s="106" t="s">
        <v>7</v>
      </c>
      <c r="B55" s="106"/>
      <c r="C55" s="33">
        <f>D55+E55+F55</f>
        <v>12910.8</v>
      </c>
      <c r="D55" s="33">
        <v>4136</v>
      </c>
      <c r="E55" s="33">
        <v>4301.4</v>
      </c>
      <c r="F55" s="33">
        <v>4473.4</v>
      </c>
      <c r="G55" s="98"/>
      <c r="H55" s="98"/>
      <c r="I55" s="102"/>
      <c r="J55" s="104"/>
      <c r="K55" s="83"/>
      <c r="L55" s="83"/>
      <c r="M55" s="83"/>
    </row>
    <row r="56" spans="1:13" s="25" customFormat="1" ht="9.75" customHeight="1">
      <c r="A56" s="106" t="s">
        <v>8</v>
      </c>
      <c r="B56" s="106"/>
      <c r="C56" s="33">
        <f>D56+E56+F56</f>
        <v>0</v>
      </c>
      <c r="D56" s="33">
        <v>0</v>
      </c>
      <c r="E56" s="33">
        <v>0</v>
      </c>
      <c r="F56" s="33">
        <v>0</v>
      </c>
      <c r="G56" s="98"/>
      <c r="H56" s="98"/>
      <c r="I56" s="102"/>
      <c r="J56" s="104"/>
      <c r="K56" s="83"/>
      <c r="L56" s="83"/>
      <c r="M56" s="83"/>
    </row>
    <row r="57" spans="1:13" s="25" customFormat="1" ht="11.25" customHeight="1">
      <c r="A57" s="106" t="s">
        <v>9</v>
      </c>
      <c r="B57" s="106"/>
      <c r="C57" s="33">
        <f>D57+E57+F57</f>
        <v>0</v>
      </c>
      <c r="D57" s="33">
        <v>0</v>
      </c>
      <c r="E57" s="33">
        <v>0</v>
      </c>
      <c r="F57" s="33">
        <v>0</v>
      </c>
      <c r="G57" s="98"/>
      <c r="H57" s="98"/>
      <c r="I57" s="102"/>
      <c r="J57" s="104"/>
      <c r="K57" s="83"/>
      <c r="L57" s="83"/>
      <c r="M57" s="83"/>
    </row>
    <row r="58" spans="1:13" s="25" customFormat="1" ht="9.75" customHeight="1">
      <c r="A58" s="110" t="s">
        <v>2</v>
      </c>
      <c r="B58" s="115"/>
      <c r="C58" s="33">
        <f>D58+E58+F58</f>
        <v>0</v>
      </c>
      <c r="D58" s="33">
        <v>0</v>
      </c>
      <c r="E58" s="33">
        <v>0</v>
      </c>
      <c r="F58" s="33">
        <v>0</v>
      </c>
      <c r="G58" s="98"/>
      <c r="H58" s="98"/>
      <c r="I58" s="102"/>
      <c r="J58" s="105"/>
      <c r="K58" s="83"/>
      <c r="L58" s="83"/>
      <c r="M58" s="83"/>
    </row>
    <row r="59" spans="1:13" s="25" customFormat="1" ht="39">
      <c r="A59" s="35" t="s">
        <v>102</v>
      </c>
      <c r="B59" s="42" t="s">
        <v>295</v>
      </c>
      <c r="C59" s="33"/>
      <c r="D59" s="33"/>
      <c r="E59" s="33"/>
      <c r="F59" s="33"/>
      <c r="G59" s="99" t="s">
        <v>45</v>
      </c>
      <c r="H59" s="98"/>
      <c r="I59" s="102" t="s">
        <v>169</v>
      </c>
      <c r="J59" s="103" t="s">
        <v>170</v>
      </c>
      <c r="K59" s="83"/>
      <c r="L59" s="83"/>
      <c r="M59" s="83"/>
    </row>
    <row r="60" spans="1:13" s="25" customFormat="1" ht="9.75" customHeight="1">
      <c r="A60" s="106" t="s">
        <v>11</v>
      </c>
      <c r="B60" s="106"/>
      <c r="C60" s="33">
        <f>C62</f>
        <v>0</v>
      </c>
      <c r="D60" s="33">
        <f>D62</f>
        <v>0</v>
      </c>
      <c r="E60" s="33">
        <f>E62</f>
        <v>0</v>
      </c>
      <c r="F60" s="33">
        <f>F62</f>
        <v>0</v>
      </c>
      <c r="G60" s="104"/>
      <c r="H60" s="98"/>
      <c r="I60" s="102"/>
      <c r="J60" s="104"/>
      <c r="K60" s="83"/>
      <c r="L60" s="83"/>
      <c r="M60" s="83"/>
    </row>
    <row r="61" spans="1:13" s="25" customFormat="1" ht="9.75" customHeight="1">
      <c r="A61" s="106" t="s">
        <v>4</v>
      </c>
      <c r="B61" s="106"/>
      <c r="C61" s="33">
        <f>D61+E61+F61</f>
        <v>0</v>
      </c>
      <c r="D61" s="33">
        <v>0</v>
      </c>
      <c r="E61" s="33">
        <v>0</v>
      </c>
      <c r="F61" s="33">
        <v>0</v>
      </c>
      <c r="G61" s="104"/>
      <c r="H61" s="98"/>
      <c r="I61" s="102"/>
      <c r="J61" s="104"/>
      <c r="K61" s="83"/>
      <c r="L61" s="83"/>
      <c r="M61" s="83"/>
    </row>
    <row r="62" spans="1:13" s="25" customFormat="1" ht="9.75" customHeight="1">
      <c r="A62" s="106" t="s">
        <v>7</v>
      </c>
      <c r="B62" s="106"/>
      <c r="C62" s="33">
        <f>D62+E62+F62</f>
        <v>0</v>
      </c>
      <c r="D62" s="33">
        <v>0</v>
      </c>
      <c r="E62" s="33">
        <v>0</v>
      </c>
      <c r="F62" s="33">
        <v>0</v>
      </c>
      <c r="G62" s="104"/>
      <c r="H62" s="98"/>
      <c r="I62" s="102"/>
      <c r="J62" s="104"/>
      <c r="K62" s="83"/>
      <c r="L62" s="83"/>
      <c r="M62" s="83"/>
    </row>
    <row r="63" spans="1:13" s="25" customFormat="1" ht="9.75" customHeight="1">
      <c r="A63" s="106" t="s">
        <v>8</v>
      </c>
      <c r="B63" s="106"/>
      <c r="C63" s="33">
        <f>D63+E63+F63</f>
        <v>0</v>
      </c>
      <c r="D63" s="33">
        <v>0</v>
      </c>
      <c r="E63" s="33">
        <v>0</v>
      </c>
      <c r="F63" s="33">
        <v>0</v>
      </c>
      <c r="G63" s="104"/>
      <c r="H63" s="98"/>
      <c r="I63" s="102"/>
      <c r="J63" s="104"/>
      <c r="K63" s="83"/>
      <c r="L63" s="83"/>
      <c r="M63" s="83"/>
    </row>
    <row r="64" spans="1:13" s="25" customFormat="1" ht="11.25" customHeight="1">
      <c r="A64" s="106" t="s">
        <v>9</v>
      </c>
      <c r="B64" s="106"/>
      <c r="C64" s="33">
        <f>D64+E64+F64</f>
        <v>0</v>
      </c>
      <c r="D64" s="33">
        <v>0</v>
      </c>
      <c r="E64" s="33">
        <v>0</v>
      </c>
      <c r="F64" s="33">
        <v>0</v>
      </c>
      <c r="G64" s="104"/>
      <c r="H64" s="98"/>
      <c r="I64" s="102"/>
      <c r="J64" s="104"/>
      <c r="K64" s="83"/>
      <c r="L64" s="83"/>
      <c r="M64" s="83"/>
    </row>
    <row r="65" spans="1:13" s="25" customFormat="1" ht="9.75" customHeight="1">
      <c r="A65" s="110" t="s">
        <v>2</v>
      </c>
      <c r="B65" s="115"/>
      <c r="C65" s="33">
        <f>D65+E65+F65</f>
        <v>0</v>
      </c>
      <c r="D65" s="33">
        <v>0</v>
      </c>
      <c r="E65" s="33">
        <v>0</v>
      </c>
      <c r="F65" s="33">
        <v>0</v>
      </c>
      <c r="G65" s="105"/>
      <c r="H65" s="98"/>
      <c r="I65" s="102"/>
      <c r="J65" s="105"/>
      <c r="K65" s="83"/>
      <c r="L65" s="83"/>
      <c r="M65" s="83"/>
    </row>
    <row r="66" spans="1:13" s="25" customFormat="1" ht="29.25">
      <c r="A66" s="35" t="s">
        <v>104</v>
      </c>
      <c r="B66" s="42" t="s">
        <v>132</v>
      </c>
      <c r="C66" s="33"/>
      <c r="D66" s="33"/>
      <c r="E66" s="33"/>
      <c r="F66" s="33"/>
      <c r="G66" s="99"/>
      <c r="H66" s="99"/>
      <c r="I66" s="102" t="s">
        <v>169</v>
      </c>
      <c r="J66" s="103" t="s">
        <v>170</v>
      </c>
      <c r="K66" s="83"/>
      <c r="L66" s="83"/>
      <c r="M66" s="83"/>
    </row>
    <row r="67" spans="1:13" s="25" customFormat="1" ht="9.75" customHeight="1">
      <c r="A67" s="106" t="s">
        <v>11</v>
      </c>
      <c r="B67" s="106"/>
      <c r="C67" s="54">
        <f>SUM(D67:F67)</f>
        <v>52135.48611</v>
      </c>
      <c r="D67" s="54">
        <f>SUM(D68:D72)</f>
        <v>25365.5</v>
      </c>
      <c r="E67" s="54">
        <f>SUM(E68:E72)</f>
        <v>13584.48611</v>
      </c>
      <c r="F67" s="54">
        <f>SUM(F68:F72)</f>
        <v>13185.5</v>
      </c>
      <c r="G67" s="104"/>
      <c r="H67" s="104"/>
      <c r="I67" s="102"/>
      <c r="J67" s="104"/>
      <c r="K67" s="83"/>
      <c r="L67" s="83"/>
      <c r="M67" s="83"/>
    </row>
    <row r="68" spans="1:13" s="25" customFormat="1" ht="9.75" customHeight="1">
      <c r="A68" s="106" t="s">
        <v>4</v>
      </c>
      <c r="B68" s="106"/>
      <c r="C68" s="54">
        <f>D68+E68+F68</f>
        <v>0</v>
      </c>
      <c r="D68" s="54">
        <v>0</v>
      </c>
      <c r="E68" s="54">
        <v>0</v>
      </c>
      <c r="F68" s="54">
        <v>0</v>
      </c>
      <c r="G68" s="104"/>
      <c r="H68" s="104"/>
      <c r="I68" s="102"/>
      <c r="J68" s="104"/>
      <c r="K68" s="83"/>
      <c r="L68" s="83"/>
      <c r="M68" s="83"/>
    </row>
    <row r="69" spans="1:13" s="25" customFormat="1" ht="9.75" customHeight="1">
      <c r="A69" s="106" t="s">
        <v>7</v>
      </c>
      <c r="B69" s="106"/>
      <c r="C69" s="54">
        <f>D69+E69+F69</f>
        <v>43135.48611</v>
      </c>
      <c r="D69" s="54">
        <f>D76+D83+D90+D111+D118+D126+D134+D141</f>
        <v>22365.5</v>
      </c>
      <c r="E69" s="54">
        <f>E76+E83+E90+E111+E118+E126+E134+E141</f>
        <v>10584.48611</v>
      </c>
      <c r="F69" s="54">
        <f>F76+F83+F90++F111+F118+F126+F134+F141</f>
        <v>10185.5</v>
      </c>
      <c r="G69" s="104"/>
      <c r="H69" s="104"/>
      <c r="I69" s="102"/>
      <c r="J69" s="104"/>
      <c r="K69" s="83"/>
      <c r="L69" s="83"/>
      <c r="M69" s="83"/>
    </row>
    <row r="70" spans="1:13" s="25" customFormat="1" ht="12.75">
      <c r="A70" s="110" t="s">
        <v>8</v>
      </c>
      <c r="B70" s="115"/>
      <c r="C70" s="54">
        <f>D70+E70+F70</f>
        <v>9000</v>
      </c>
      <c r="D70" s="54">
        <v>3000</v>
      </c>
      <c r="E70" s="54">
        <v>3000</v>
      </c>
      <c r="F70" s="54">
        <v>3000</v>
      </c>
      <c r="G70" s="104"/>
      <c r="H70" s="104"/>
      <c r="I70" s="102"/>
      <c r="J70" s="104"/>
      <c r="K70" s="83"/>
      <c r="L70" s="83"/>
      <c r="M70" s="83"/>
    </row>
    <row r="71" spans="1:13" s="25" customFormat="1" ht="11.25" customHeight="1">
      <c r="A71" s="110" t="s">
        <v>9</v>
      </c>
      <c r="B71" s="115"/>
      <c r="C71" s="54">
        <f>D71+E71+F71</f>
        <v>0</v>
      </c>
      <c r="D71" s="54">
        <v>0</v>
      </c>
      <c r="E71" s="54">
        <v>0</v>
      </c>
      <c r="F71" s="54">
        <v>0</v>
      </c>
      <c r="G71" s="104"/>
      <c r="H71" s="104"/>
      <c r="I71" s="102"/>
      <c r="J71" s="104"/>
      <c r="K71" s="83"/>
      <c r="L71" s="83"/>
      <c r="M71" s="83"/>
    </row>
    <row r="72" spans="1:13" s="25" customFormat="1" ht="9.75" customHeight="1">
      <c r="A72" s="110" t="s">
        <v>2</v>
      </c>
      <c r="B72" s="115"/>
      <c r="C72" s="54">
        <f>D72+E72+F72</f>
        <v>0</v>
      </c>
      <c r="D72" s="54">
        <v>0</v>
      </c>
      <c r="E72" s="54">
        <v>0</v>
      </c>
      <c r="F72" s="54">
        <v>0</v>
      </c>
      <c r="G72" s="105"/>
      <c r="H72" s="105"/>
      <c r="I72" s="102"/>
      <c r="J72" s="105"/>
      <c r="K72" s="83"/>
      <c r="L72" s="83"/>
      <c r="M72" s="83"/>
    </row>
    <row r="73" spans="1:13" s="25" customFormat="1" ht="68.25">
      <c r="A73" s="35" t="s">
        <v>106</v>
      </c>
      <c r="B73" s="42" t="s">
        <v>133</v>
      </c>
      <c r="C73" s="33"/>
      <c r="D73" s="33"/>
      <c r="E73" s="33"/>
      <c r="F73" s="33"/>
      <c r="G73" s="98" t="s">
        <v>134</v>
      </c>
      <c r="H73" s="98"/>
      <c r="I73" s="102" t="s">
        <v>169</v>
      </c>
      <c r="J73" s="103" t="s">
        <v>170</v>
      </c>
      <c r="K73" s="83"/>
      <c r="L73" s="83"/>
      <c r="M73" s="83"/>
    </row>
    <row r="74" spans="1:13" s="25" customFormat="1" ht="9.75">
      <c r="A74" s="106" t="s">
        <v>11</v>
      </c>
      <c r="B74" s="106"/>
      <c r="C74" s="33">
        <f>C76</f>
        <v>3140</v>
      </c>
      <c r="D74" s="33">
        <f>D76</f>
        <v>1140</v>
      </c>
      <c r="E74" s="33">
        <f>E76</f>
        <v>1000</v>
      </c>
      <c r="F74" s="33">
        <f>F76</f>
        <v>1000</v>
      </c>
      <c r="G74" s="98"/>
      <c r="H74" s="98"/>
      <c r="I74" s="102"/>
      <c r="J74" s="104"/>
      <c r="K74" s="83"/>
      <c r="L74" s="83"/>
      <c r="M74" s="83"/>
    </row>
    <row r="75" spans="1:13" s="25" customFormat="1" ht="9.75">
      <c r="A75" s="106" t="s">
        <v>4</v>
      </c>
      <c r="B75" s="106"/>
      <c r="C75" s="33">
        <v>0</v>
      </c>
      <c r="D75" s="33">
        <v>0</v>
      </c>
      <c r="E75" s="33">
        <v>0</v>
      </c>
      <c r="F75" s="33">
        <v>0</v>
      </c>
      <c r="G75" s="98"/>
      <c r="H75" s="98"/>
      <c r="I75" s="102"/>
      <c r="J75" s="104"/>
      <c r="K75" s="83"/>
      <c r="L75" s="83"/>
      <c r="M75" s="83"/>
    </row>
    <row r="76" spans="1:13" s="25" customFormat="1" ht="9.75">
      <c r="A76" s="106" t="s">
        <v>7</v>
      </c>
      <c r="B76" s="106"/>
      <c r="C76" s="33">
        <f>D76+E76+F76</f>
        <v>3140</v>
      </c>
      <c r="D76" s="33">
        <v>1140</v>
      </c>
      <c r="E76" s="33">
        <v>1000</v>
      </c>
      <c r="F76" s="33">
        <v>1000</v>
      </c>
      <c r="G76" s="98"/>
      <c r="H76" s="98"/>
      <c r="I76" s="102"/>
      <c r="J76" s="104"/>
      <c r="K76" s="83"/>
      <c r="L76" s="83"/>
      <c r="M76" s="83"/>
    </row>
    <row r="77" spans="1:13" s="25" customFormat="1" ht="11.25" customHeight="1">
      <c r="A77" s="106" t="s">
        <v>8</v>
      </c>
      <c r="B77" s="106"/>
      <c r="C77" s="33">
        <v>0</v>
      </c>
      <c r="D77" s="33">
        <v>0</v>
      </c>
      <c r="E77" s="33">
        <v>0</v>
      </c>
      <c r="F77" s="33">
        <v>0</v>
      </c>
      <c r="G77" s="98"/>
      <c r="H77" s="98"/>
      <c r="I77" s="102"/>
      <c r="J77" s="104"/>
      <c r="K77" s="83"/>
      <c r="L77" s="83"/>
      <c r="M77" s="83"/>
    </row>
    <row r="78" spans="1:13" s="25" customFormat="1" ht="9.75" customHeight="1">
      <c r="A78" s="106" t="s">
        <v>9</v>
      </c>
      <c r="B78" s="106"/>
      <c r="C78" s="33">
        <v>0</v>
      </c>
      <c r="D78" s="33">
        <v>0</v>
      </c>
      <c r="E78" s="33">
        <v>0</v>
      </c>
      <c r="F78" s="33">
        <v>0</v>
      </c>
      <c r="G78" s="98"/>
      <c r="H78" s="98"/>
      <c r="I78" s="102"/>
      <c r="J78" s="104"/>
      <c r="K78" s="83"/>
      <c r="L78" s="83"/>
      <c r="M78" s="83"/>
    </row>
    <row r="79" spans="1:13" s="25" customFormat="1" ht="9.75">
      <c r="A79" s="106" t="s">
        <v>2</v>
      </c>
      <c r="B79" s="106"/>
      <c r="C79" s="33">
        <v>0</v>
      </c>
      <c r="D79" s="33">
        <v>0</v>
      </c>
      <c r="E79" s="33">
        <v>0</v>
      </c>
      <c r="F79" s="33">
        <v>0</v>
      </c>
      <c r="G79" s="98"/>
      <c r="H79" s="98"/>
      <c r="I79" s="102"/>
      <c r="J79" s="105"/>
      <c r="K79" s="83"/>
      <c r="L79" s="83"/>
      <c r="M79" s="83"/>
    </row>
    <row r="80" spans="1:13" s="25" customFormat="1" ht="48.75">
      <c r="A80" s="35" t="s">
        <v>107</v>
      </c>
      <c r="B80" s="42" t="s">
        <v>318</v>
      </c>
      <c r="C80" s="33"/>
      <c r="D80" s="33"/>
      <c r="E80" s="33"/>
      <c r="F80" s="33"/>
      <c r="G80" s="98" t="s">
        <v>46</v>
      </c>
      <c r="H80" s="98"/>
      <c r="I80" s="102" t="s">
        <v>169</v>
      </c>
      <c r="J80" s="103" t="s">
        <v>170</v>
      </c>
      <c r="K80" s="83"/>
      <c r="L80" s="83"/>
      <c r="M80" s="83"/>
    </row>
    <row r="81" spans="1:13" s="25" customFormat="1" ht="9.75" customHeight="1">
      <c r="A81" s="106" t="s">
        <v>11</v>
      </c>
      <c r="B81" s="106"/>
      <c r="C81" s="33">
        <f>C83</f>
        <v>2588.98611</v>
      </c>
      <c r="D81" s="33">
        <f>D83</f>
        <v>2190</v>
      </c>
      <c r="E81" s="33">
        <f>E83</f>
        <v>398.98611</v>
      </c>
      <c r="F81" s="33">
        <f>F83</f>
        <v>0</v>
      </c>
      <c r="G81" s="98"/>
      <c r="H81" s="98"/>
      <c r="I81" s="102"/>
      <c r="J81" s="104"/>
      <c r="K81" s="83"/>
      <c r="L81" s="83"/>
      <c r="M81" s="83"/>
    </row>
    <row r="82" spans="1:13" s="25" customFormat="1" ht="9.75" customHeight="1">
      <c r="A82" s="106" t="s">
        <v>4</v>
      </c>
      <c r="B82" s="106"/>
      <c r="C82" s="33">
        <v>0</v>
      </c>
      <c r="D82" s="33">
        <v>0</v>
      </c>
      <c r="E82" s="33">
        <v>0</v>
      </c>
      <c r="F82" s="33">
        <v>0</v>
      </c>
      <c r="G82" s="98"/>
      <c r="H82" s="98"/>
      <c r="I82" s="102"/>
      <c r="J82" s="104"/>
      <c r="K82" s="83"/>
      <c r="L82" s="83"/>
      <c r="M82" s="83"/>
    </row>
    <row r="83" spans="1:13" s="25" customFormat="1" ht="9.75" customHeight="1">
      <c r="A83" s="106" t="s">
        <v>7</v>
      </c>
      <c r="B83" s="106"/>
      <c r="C83" s="33">
        <f>D83+E83+F83</f>
        <v>2588.98611</v>
      </c>
      <c r="D83" s="33">
        <v>2190</v>
      </c>
      <c r="E83" s="33">
        <v>398.98611</v>
      </c>
      <c r="F83" s="33">
        <v>0</v>
      </c>
      <c r="G83" s="98"/>
      <c r="H83" s="98"/>
      <c r="I83" s="102"/>
      <c r="J83" s="104"/>
      <c r="K83" s="83"/>
      <c r="L83" s="83"/>
      <c r="M83" s="83"/>
    </row>
    <row r="84" spans="1:13" s="25" customFormat="1" ht="9.75" customHeight="1">
      <c r="A84" s="106" t="s">
        <v>8</v>
      </c>
      <c r="B84" s="106"/>
      <c r="C84" s="33">
        <v>0</v>
      </c>
      <c r="D84" s="33">
        <v>0</v>
      </c>
      <c r="E84" s="33">
        <v>0</v>
      </c>
      <c r="F84" s="33">
        <v>0</v>
      </c>
      <c r="G84" s="98"/>
      <c r="H84" s="98"/>
      <c r="I84" s="102"/>
      <c r="J84" s="104"/>
      <c r="K84" s="83"/>
      <c r="L84" s="83"/>
      <c r="M84" s="83"/>
    </row>
    <row r="85" spans="1:13" s="25" customFormat="1" ht="9.75" customHeight="1">
      <c r="A85" s="106" t="s">
        <v>9</v>
      </c>
      <c r="B85" s="106"/>
      <c r="C85" s="33">
        <v>0</v>
      </c>
      <c r="D85" s="33">
        <v>0</v>
      </c>
      <c r="E85" s="33">
        <v>0</v>
      </c>
      <c r="F85" s="33">
        <v>0</v>
      </c>
      <c r="G85" s="98"/>
      <c r="H85" s="98"/>
      <c r="I85" s="102"/>
      <c r="J85" s="104"/>
      <c r="K85" s="83"/>
      <c r="L85" s="83"/>
      <c r="M85" s="83"/>
    </row>
    <row r="86" spans="1:13" s="25" customFormat="1" ht="9.75" customHeight="1">
      <c r="A86" s="106" t="s">
        <v>2</v>
      </c>
      <c r="B86" s="106"/>
      <c r="C86" s="33">
        <v>0</v>
      </c>
      <c r="D86" s="33">
        <v>0</v>
      </c>
      <c r="E86" s="33">
        <v>0</v>
      </c>
      <c r="F86" s="33">
        <v>0</v>
      </c>
      <c r="G86" s="98"/>
      <c r="H86" s="98"/>
      <c r="I86" s="102"/>
      <c r="J86" s="105"/>
      <c r="K86" s="83"/>
      <c r="L86" s="83"/>
      <c r="M86" s="83"/>
    </row>
    <row r="87" spans="1:13" s="25" customFormat="1" ht="68.25">
      <c r="A87" s="35" t="s">
        <v>172</v>
      </c>
      <c r="B87" s="42" t="s">
        <v>148</v>
      </c>
      <c r="C87" s="33"/>
      <c r="D87" s="33"/>
      <c r="E87" s="33"/>
      <c r="F87" s="33"/>
      <c r="G87" s="98" t="s">
        <v>259</v>
      </c>
      <c r="H87" s="98"/>
      <c r="I87" s="102" t="s">
        <v>169</v>
      </c>
      <c r="J87" s="103" t="s">
        <v>170</v>
      </c>
      <c r="K87" s="83"/>
      <c r="L87" s="83"/>
      <c r="M87" s="83"/>
    </row>
    <row r="88" spans="1:13" s="25" customFormat="1" ht="9.75" customHeight="1">
      <c r="A88" s="106" t="s">
        <v>11</v>
      </c>
      <c r="B88" s="106"/>
      <c r="C88" s="33">
        <f>SUM(D88:F88)</f>
        <v>22850</v>
      </c>
      <c r="D88" s="33">
        <f>SUM(D89:D93)</f>
        <v>10850</v>
      </c>
      <c r="E88" s="33">
        <f>SUM(E89:E93)</f>
        <v>6000</v>
      </c>
      <c r="F88" s="33">
        <f>SUM(F89:F93)</f>
        <v>6000</v>
      </c>
      <c r="G88" s="98"/>
      <c r="H88" s="98"/>
      <c r="I88" s="102"/>
      <c r="J88" s="104"/>
      <c r="K88" s="83"/>
      <c r="L88" s="83"/>
      <c r="M88" s="83"/>
    </row>
    <row r="89" spans="1:13" s="25" customFormat="1" ht="9.75" customHeight="1">
      <c r="A89" s="106" t="s">
        <v>4</v>
      </c>
      <c r="B89" s="106"/>
      <c r="C89" s="33">
        <v>0</v>
      </c>
      <c r="D89" s="33">
        <v>0</v>
      </c>
      <c r="E89" s="33">
        <v>0</v>
      </c>
      <c r="F89" s="33">
        <v>0</v>
      </c>
      <c r="G89" s="98"/>
      <c r="H89" s="98"/>
      <c r="I89" s="102"/>
      <c r="J89" s="104"/>
      <c r="K89" s="83"/>
      <c r="L89" s="83"/>
      <c r="M89" s="83"/>
    </row>
    <row r="90" spans="1:13" s="25" customFormat="1" ht="9.75" customHeight="1">
      <c r="A90" s="106" t="s">
        <v>7</v>
      </c>
      <c r="B90" s="106"/>
      <c r="C90" s="33">
        <f>D90+E90+F90</f>
        <v>22850</v>
      </c>
      <c r="D90" s="33">
        <f>D97+D104</f>
        <v>10850</v>
      </c>
      <c r="E90" s="33">
        <f>E97+E104</f>
        <v>6000</v>
      </c>
      <c r="F90" s="33">
        <f>F97+F104</f>
        <v>6000</v>
      </c>
      <c r="G90" s="98"/>
      <c r="H90" s="98"/>
      <c r="I90" s="102"/>
      <c r="J90" s="104"/>
      <c r="K90" s="83"/>
      <c r="L90" s="83"/>
      <c r="M90" s="83"/>
    </row>
    <row r="91" spans="1:13" s="25" customFormat="1" ht="9.75" customHeight="1">
      <c r="A91" s="106" t="s">
        <v>8</v>
      </c>
      <c r="B91" s="106"/>
      <c r="C91" s="33">
        <v>0</v>
      </c>
      <c r="D91" s="33">
        <v>0</v>
      </c>
      <c r="E91" s="33">
        <v>0</v>
      </c>
      <c r="F91" s="33">
        <v>0</v>
      </c>
      <c r="G91" s="98"/>
      <c r="H91" s="98"/>
      <c r="I91" s="102"/>
      <c r="J91" s="104"/>
      <c r="K91" s="83"/>
      <c r="L91" s="83"/>
      <c r="M91" s="83"/>
    </row>
    <row r="92" spans="1:13" s="25" customFormat="1" ht="9.75" customHeight="1">
      <c r="A92" s="106" t="s">
        <v>9</v>
      </c>
      <c r="B92" s="106"/>
      <c r="C92" s="33">
        <v>0</v>
      </c>
      <c r="D92" s="33">
        <v>0</v>
      </c>
      <c r="E92" s="33">
        <v>0</v>
      </c>
      <c r="F92" s="33">
        <v>0</v>
      </c>
      <c r="G92" s="98"/>
      <c r="H92" s="98"/>
      <c r="I92" s="102"/>
      <c r="J92" s="104"/>
      <c r="K92" s="83"/>
      <c r="L92" s="83"/>
      <c r="M92" s="83"/>
    </row>
    <row r="93" spans="1:13" s="25" customFormat="1" ht="9.75" customHeight="1">
      <c r="A93" s="106" t="s">
        <v>2</v>
      </c>
      <c r="B93" s="106"/>
      <c r="C93" s="33">
        <v>0</v>
      </c>
      <c r="D93" s="33">
        <v>0</v>
      </c>
      <c r="E93" s="33">
        <v>0</v>
      </c>
      <c r="F93" s="33">
        <v>0</v>
      </c>
      <c r="G93" s="98"/>
      <c r="H93" s="98"/>
      <c r="I93" s="102"/>
      <c r="J93" s="105"/>
      <c r="K93" s="83"/>
      <c r="L93" s="83"/>
      <c r="M93" s="83"/>
    </row>
    <row r="94" spans="1:13" s="25" customFormat="1" ht="9.75" customHeight="1">
      <c r="A94" s="35" t="s">
        <v>185</v>
      </c>
      <c r="B94" s="42" t="s">
        <v>149</v>
      </c>
      <c r="C94" s="33"/>
      <c r="D94" s="33"/>
      <c r="E94" s="33"/>
      <c r="F94" s="33"/>
      <c r="G94" s="98" t="s">
        <v>259</v>
      </c>
      <c r="H94" s="98"/>
      <c r="I94" s="102" t="s">
        <v>169</v>
      </c>
      <c r="J94" s="103" t="s">
        <v>170</v>
      </c>
      <c r="K94" s="83"/>
      <c r="L94" s="83"/>
      <c r="M94" s="83"/>
    </row>
    <row r="95" spans="1:13" s="25" customFormat="1" ht="9.75" customHeight="1">
      <c r="A95" s="106" t="s">
        <v>11</v>
      </c>
      <c r="B95" s="106"/>
      <c r="C95" s="33">
        <f>SUM(D95:F95)</f>
        <v>0</v>
      </c>
      <c r="D95" s="33">
        <f>SUM(E95:G95)</f>
        <v>0</v>
      </c>
      <c r="E95" s="33">
        <f>SUM(F95:H95)</f>
        <v>0</v>
      </c>
      <c r="F95" s="33">
        <f>SUM(G95:I95)</f>
        <v>0</v>
      </c>
      <c r="G95" s="98"/>
      <c r="H95" s="98"/>
      <c r="I95" s="102"/>
      <c r="J95" s="104"/>
      <c r="K95" s="83"/>
      <c r="L95" s="83"/>
      <c r="M95" s="83"/>
    </row>
    <row r="96" spans="1:13" s="25" customFormat="1" ht="9.75" customHeight="1">
      <c r="A96" s="106" t="s">
        <v>4</v>
      </c>
      <c r="B96" s="106"/>
      <c r="C96" s="33">
        <v>0</v>
      </c>
      <c r="D96" s="33">
        <v>0</v>
      </c>
      <c r="E96" s="33">
        <v>0</v>
      </c>
      <c r="F96" s="33">
        <v>0</v>
      </c>
      <c r="G96" s="98"/>
      <c r="H96" s="98"/>
      <c r="I96" s="102"/>
      <c r="J96" s="104"/>
      <c r="K96" s="83"/>
      <c r="L96" s="83"/>
      <c r="M96" s="83"/>
    </row>
    <row r="97" spans="1:13" s="25" customFormat="1" ht="9.75" customHeight="1">
      <c r="A97" s="106" t="s">
        <v>7</v>
      </c>
      <c r="B97" s="106"/>
      <c r="C97" s="33">
        <f>D97+E97+F97</f>
        <v>22850</v>
      </c>
      <c r="D97" s="33">
        <v>10850</v>
      </c>
      <c r="E97" s="33">
        <v>6000</v>
      </c>
      <c r="F97" s="33">
        <v>6000</v>
      </c>
      <c r="G97" s="98"/>
      <c r="H97" s="98"/>
      <c r="I97" s="102"/>
      <c r="J97" s="104"/>
      <c r="K97" s="83"/>
      <c r="L97" s="83"/>
      <c r="M97" s="83"/>
    </row>
    <row r="98" spans="1:13" s="25" customFormat="1" ht="9.75" customHeight="1">
      <c r="A98" s="106" t="s">
        <v>8</v>
      </c>
      <c r="B98" s="106"/>
      <c r="C98" s="33">
        <v>0</v>
      </c>
      <c r="D98" s="33">
        <v>0</v>
      </c>
      <c r="E98" s="33">
        <v>0</v>
      </c>
      <c r="F98" s="33">
        <v>0</v>
      </c>
      <c r="G98" s="98"/>
      <c r="H98" s="98"/>
      <c r="I98" s="102"/>
      <c r="J98" s="104"/>
      <c r="K98" s="83"/>
      <c r="L98" s="83"/>
      <c r="M98" s="83"/>
    </row>
    <row r="99" spans="1:13" s="25" customFormat="1" ht="9.75" customHeight="1">
      <c r="A99" s="106" t="s">
        <v>9</v>
      </c>
      <c r="B99" s="106"/>
      <c r="C99" s="33">
        <v>0</v>
      </c>
      <c r="D99" s="33">
        <v>0</v>
      </c>
      <c r="E99" s="33">
        <v>0</v>
      </c>
      <c r="F99" s="33">
        <v>0</v>
      </c>
      <c r="G99" s="98"/>
      <c r="H99" s="98"/>
      <c r="I99" s="102"/>
      <c r="J99" s="104"/>
      <c r="K99" s="83"/>
      <c r="L99" s="83"/>
      <c r="M99" s="83"/>
    </row>
    <row r="100" spans="1:13" s="25" customFormat="1" ht="9.75" customHeight="1">
      <c r="A100" s="106" t="s">
        <v>2</v>
      </c>
      <c r="B100" s="106"/>
      <c r="C100" s="33">
        <v>0</v>
      </c>
      <c r="D100" s="33">
        <v>0</v>
      </c>
      <c r="E100" s="33">
        <v>0</v>
      </c>
      <c r="F100" s="33">
        <v>0</v>
      </c>
      <c r="G100" s="98"/>
      <c r="H100" s="98"/>
      <c r="I100" s="102"/>
      <c r="J100" s="105"/>
      <c r="K100" s="83"/>
      <c r="L100" s="83"/>
      <c r="M100" s="83"/>
    </row>
    <row r="101" spans="1:13" s="25" customFormat="1" ht="14.25" customHeight="1">
      <c r="A101" s="35" t="s">
        <v>186</v>
      </c>
      <c r="B101" s="42" t="s">
        <v>147</v>
      </c>
      <c r="C101" s="33"/>
      <c r="D101" s="33"/>
      <c r="E101" s="33"/>
      <c r="F101" s="33"/>
      <c r="G101" s="99" t="s">
        <v>259</v>
      </c>
      <c r="H101" s="99"/>
      <c r="I101" s="103" t="s">
        <v>169</v>
      </c>
      <c r="J101" s="103" t="s">
        <v>170</v>
      </c>
      <c r="K101" s="83"/>
      <c r="L101" s="83"/>
      <c r="M101" s="83"/>
    </row>
    <row r="102" spans="1:13" s="25" customFormat="1" ht="9.75" customHeight="1">
      <c r="A102" s="110" t="s">
        <v>11</v>
      </c>
      <c r="B102" s="111"/>
      <c r="C102" s="33">
        <f>SUM(D102:F102)</f>
        <v>0</v>
      </c>
      <c r="D102" s="33">
        <f>SUM(E102:G102)</f>
        <v>0</v>
      </c>
      <c r="E102" s="33">
        <f>SUM(F102:H102)</f>
        <v>0</v>
      </c>
      <c r="F102" s="33">
        <f>SUM(G102:I102)</f>
        <v>0</v>
      </c>
      <c r="G102" s="100"/>
      <c r="H102" s="100"/>
      <c r="I102" s="108"/>
      <c r="J102" s="108"/>
      <c r="K102" s="83"/>
      <c r="L102" s="83"/>
      <c r="M102" s="83"/>
    </row>
    <row r="103" spans="1:13" s="25" customFormat="1" ht="9.75" customHeight="1">
      <c r="A103" s="110" t="s">
        <v>4</v>
      </c>
      <c r="B103" s="111"/>
      <c r="C103" s="33">
        <v>0</v>
      </c>
      <c r="D103" s="33">
        <v>0</v>
      </c>
      <c r="E103" s="33">
        <v>0</v>
      </c>
      <c r="F103" s="33">
        <v>0</v>
      </c>
      <c r="G103" s="100"/>
      <c r="H103" s="100"/>
      <c r="I103" s="108"/>
      <c r="J103" s="108"/>
      <c r="K103" s="83"/>
      <c r="L103" s="83"/>
      <c r="M103" s="83"/>
    </row>
    <row r="104" spans="1:13" s="25" customFormat="1" ht="9.75" customHeight="1">
      <c r="A104" s="110" t="s">
        <v>7</v>
      </c>
      <c r="B104" s="111"/>
      <c r="C104" s="33">
        <v>0</v>
      </c>
      <c r="D104" s="33">
        <v>0</v>
      </c>
      <c r="E104" s="33">
        <v>0</v>
      </c>
      <c r="F104" s="33">
        <v>0</v>
      </c>
      <c r="G104" s="100"/>
      <c r="H104" s="100"/>
      <c r="I104" s="108"/>
      <c r="J104" s="108"/>
      <c r="K104" s="83"/>
      <c r="L104" s="83"/>
      <c r="M104" s="83"/>
    </row>
    <row r="105" spans="1:13" s="25" customFormat="1" ht="11.25" customHeight="1">
      <c r="A105" s="110" t="s">
        <v>8</v>
      </c>
      <c r="B105" s="111"/>
      <c r="C105" s="33">
        <v>0</v>
      </c>
      <c r="D105" s="33">
        <v>0</v>
      </c>
      <c r="E105" s="33">
        <v>0</v>
      </c>
      <c r="F105" s="33">
        <v>0</v>
      </c>
      <c r="G105" s="100"/>
      <c r="H105" s="100"/>
      <c r="I105" s="108"/>
      <c r="J105" s="108"/>
      <c r="K105" s="83"/>
      <c r="L105" s="83"/>
      <c r="M105" s="83"/>
    </row>
    <row r="106" spans="1:13" s="25" customFormat="1" ht="9.75" customHeight="1">
      <c r="A106" s="110" t="s">
        <v>9</v>
      </c>
      <c r="B106" s="111"/>
      <c r="C106" s="33">
        <v>0</v>
      </c>
      <c r="D106" s="33">
        <v>0</v>
      </c>
      <c r="E106" s="33">
        <v>0</v>
      </c>
      <c r="F106" s="33">
        <v>0</v>
      </c>
      <c r="G106" s="100"/>
      <c r="H106" s="100"/>
      <c r="I106" s="108"/>
      <c r="J106" s="108"/>
      <c r="K106" s="83"/>
      <c r="L106" s="83"/>
      <c r="M106" s="83"/>
    </row>
    <row r="107" spans="1:13" s="25" customFormat="1" ht="9.75" customHeight="1">
      <c r="A107" s="110" t="s">
        <v>2</v>
      </c>
      <c r="B107" s="111"/>
      <c r="C107" s="33">
        <v>0</v>
      </c>
      <c r="D107" s="33">
        <v>0</v>
      </c>
      <c r="E107" s="33">
        <v>0</v>
      </c>
      <c r="F107" s="33">
        <v>0</v>
      </c>
      <c r="G107" s="101"/>
      <c r="H107" s="101"/>
      <c r="I107" s="109"/>
      <c r="J107" s="109"/>
      <c r="K107" s="83"/>
      <c r="L107" s="83"/>
      <c r="M107" s="83"/>
    </row>
    <row r="108" spans="1:13" s="25" customFormat="1" ht="12.75" customHeight="1">
      <c r="A108" s="35" t="s">
        <v>173</v>
      </c>
      <c r="B108" s="42" t="s">
        <v>135</v>
      </c>
      <c r="C108" s="33"/>
      <c r="D108" s="33"/>
      <c r="E108" s="33"/>
      <c r="F108" s="33"/>
      <c r="G108" s="98" t="s">
        <v>45</v>
      </c>
      <c r="H108" s="98"/>
      <c r="I108" s="102" t="s">
        <v>169</v>
      </c>
      <c r="J108" s="103" t="s">
        <v>170</v>
      </c>
      <c r="K108" s="83"/>
      <c r="L108" s="83"/>
      <c r="M108" s="83"/>
    </row>
    <row r="109" spans="1:13" s="25" customFormat="1" ht="9.75">
      <c r="A109" s="106" t="s">
        <v>11</v>
      </c>
      <c r="B109" s="106"/>
      <c r="C109" s="33">
        <f>SUM(D109:F109)</f>
        <v>0</v>
      </c>
      <c r="D109" s="33">
        <f>SUM(D110:D114)</f>
        <v>0</v>
      </c>
      <c r="E109" s="33">
        <f>SUM(E110:E114)</f>
        <v>0</v>
      </c>
      <c r="F109" s="33">
        <f>SUM(F110:F114)</f>
        <v>0</v>
      </c>
      <c r="G109" s="98"/>
      <c r="H109" s="98"/>
      <c r="I109" s="102"/>
      <c r="J109" s="104"/>
      <c r="K109" s="83"/>
      <c r="L109" s="83"/>
      <c r="M109" s="83"/>
    </row>
    <row r="110" spans="1:13" s="25" customFormat="1" ht="9.75">
      <c r="A110" s="106" t="s">
        <v>4</v>
      </c>
      <c r="B110" s="106"/>
      <c r="C110" s="33">
        <f>D110+E110+F110</f>
        <v>0</v>
      </c>
      <c r="D110" s="52">
        <v>0</v>
      </c>
      <c r="E110" s="52">
        <v>0</v>
      </c>
      <c r="F110" s="52">
        <v>0</v>
      </c>
      <c r="G110" s="98"/>
      <c r="H110" s="98"/>
      <c r="I110" s="102"/>
      <c r="J110" s="104"/>
      <c r="K110" s="83"/>
      <c r="L110" s="83"/>
      <c r="M110" s="83"/>
    </row>
    <row r="111" spans="1:13" s="25" customFormat="1" ht="9.75">
      <c r="A111" s="106" t="s">
        <v>7</v>
      </c>
      <c r="B111" s="106"/>
      <c r="C111" s="33">
        <f>D111+E111+F111</f>
        <v>0</v>
      </c>
      <c r="D111" s="52">
        <v>0</v>
      </c>
      <c r="E111" s="52">
        <v>0</v>
      </c>
      <c r="F111" s="52">
        <v>0</v>
      </c>
      <c r="G111" s="98"/>
      <c r="H111" s="98"/>
      <c r="I111" s="102"/>
      <c r="J111" s="104"/>
      <c r="K111" s="83"/>
      <c r="L111" s="83"/>
      <c r="M111" s="83"/>
    </row>
    <row r="112" spans="1:13" s="25" customFormat="1" ht="11.25" customHeight="1">
      <c r="A112" s="106" t="s">
        <v>8</v>
      </c>
      <c r="B112" s="106"/>
      <c r="C112" s="33">
        <v>0</v>
      </c>
      <c r="D112" s="52">
        <v>0</v>
      </c>
      <c r="E112" s="52">
        <v>0</v>
      </c>
      <c r="F112" s="52">
        <v>0</v>
      </c>
      <c r="G112" s="98"/>
      <c r="H112" s="98"/>
      <c r="I112" s="102"/>
      <c r="J112" s="104"/>
      <c r="K112" s="83"/>
      <c r="L112" s="83"/>
      <c r="M112" s="83"/>
    </row>
    <row r="113" spans="1:13" s="25" customFormat="1" ht="9.75" customHeight="1">
      <c r="A113" s="106" t="s">
        <v>9</v>
      </c>
      <c r="B113" s="106"/>
      <c r="C113" s="33">
        <v>0</v>
      </c>
      <c r="D113" s="52">
        <v>0</v>
      </c>
      <c r="E113" s="52">
        <v>0</v>
      </c>
      <c r="F113" s="52">
        <v>0</v>
      </c>
      <c r="G113" s="98"/>
      <c r="H113" s="98"/>
      <c r="I113" s="102"/>
      <c r="J113" s="104"/>
      <c r="K113" s="83"/>
      <c r="L113" s="83"/>
      <c r="M113" s="83"/>
    </row>
    <row r="114" spans="1:13" s="25" customFormat="1" ht="9.75">
      <c r="A114" s="106" t="s">
        <v>2</v>
      </c>
      <c r="B114" s="106"/>
      <c r="C114" s="33">
        <v>0</v>
      </c>
      <c r="D114" s="52">
        <v>0</v>
      </c>
      <c r="E114" s="52">
        <v>0</v>
      </c>
      <c r="F114" s="52">
        <v>0</v>
      </c>
      <c r="G114" s="98"/>
      <c r="H114" s="98"/>
      <c r="I114" s="102"/>
      <c r="J114" s="105"/>
      <c r="K114" s="83"/>
      <c r="L114" s="83"/>
      <c r="M114" s="83"/>
    </row>
    <row r="115" spans="1:13" s="25" customFormat="1" ht="19.5">
      <c r="A115" s="35" t="s">
        <v>187</v>
      </c>
      <c r="B115" s="42" t="s">
        <v>136</v>
      </c>
      <c r="C115" s="33"/>
      <c r="D115" s="33"/>
      <c r="E115" s="33"/>
      <c r="F115" s="33"/>
      <c r="G115" s="98" t="s">
        <v>45</v>
      </c>
      <c r="H115" s="98"/>
      <c r="I115" s="102" t="s">
        <v>169</v>
      </c>
      <c r="J115" s="103" t="s">
        <v>170</v>
      </c>
      <c r="K115" s="83"/>
      <c r="L115" s="83"/>
      <c r="M115" s="83"/>
    </row>
    <row r="116" spans="1:13" s="25" customFormat="1" ht="9.75" customHeight="1">
      <c r="A116" s="106" t="s">
        <v>11</v>
      </c>
      <c r="B116" s="106"/>
      <c r="C116" s="33">
        <f>D116+E116+F116</f>
        <v>6556.5</v>
      </c>
      <c r="D116" s="52">
        <f>SUM(D117:D122)</f>
        <v>2285.5</v>
      </c>
      <c r="E116" s="52">
        <f>SUM(E117:E122)</f>
        <v>2185.5</v>
      </c>
      <c r="F116" s="52">
        <f>SUM(F117:F122)</f>
        <v>2085.5</v>
      </c>
      <c r="G116" s="98"/>
      <c r="H116" s="98"/>
      <c r="I116" s="102"/>
      <c r="J116" s="104"/>
      <c r="K116" s="83"/>
      <c r="L116" s="83"/>
      <c r="M116" s="83"/>
    </row>
    <row r="117" spans="1:13" s="25" customFormat="1" ht="9.75" customHeight="1">
      <c r="A117" s="106" t="s">
        <v>4</v>
      </c>
      <c r="B117" s="106"/>
      <c r="C117" s="33">
        <v>0</v>
      </c>
      <c r="D117" s="52">
        <v>0</v>
      </c>
      <c r="E117" s="52">
        <f>SUM(F112:J112)</f>
        <v>0</v>
      </c>
      <c r="F117" s="52">
        <v>0</v>
      </c>
      <c r="G117" s="98"/>
      <c r="H117" s="98"/>
      <c r="I117" s="102"/>
      <c r="J117" s="104"/>
      <c r="K117" s="83"/>
      <c r="L117" s="83"/>
      <c r="M117" s="83"/>
    </row>
    <row r="118" spans="1:13" s="25" customFormat="1" ht="9.75" customHeight="1">
      <c r="A118" s="106" t="s">
        <v>7</v>
      </c>
      <c r="B118" s="106"/>
      <c r="C118" s="33">
        <f>D118+E118+F118</f>
        <v>6556.5</v>
      </c>
      <c r="D118" s="52">
        <v>2285.5</v>
      </c>
      <c r="E118" s="52">
        <v>2185.5</v>
      </c>
      <c r="F118" s="52">
        <v>2085.5</v>
      </c>
      <c r="G118" s="98"/>
      <c r="H118" s="98"/>
      <c r="I118" s="102"/>
      <c r="J118" s="104"/>
      <c r="K118" s="83"/>
      <c r="L118" s="83"/>
      <c r="M118" s="83"/>
    </row>
    <row r="119" spans="1:13" s="25" customFormat="1" ht="11.25" customHeight="1">
      <c r="A119" s="106" t="s">
        <v>8</v>
      </c>
      <c r="B119" s="106"/>
      <c r="C119" s="33">
        <v>0</v>
      </c>
      <c r="D119" s="52">
        <v>0</v>
      </c>
      <c r="E119" s="52">
        <v>0</v>
      </c>
      <c r="F119" s="52">
        <v>0</v>
      </c>
      <c r="G119" s="98"/>
      <c r="H119" s="98"/>
      <c r="I119" s="102"/>
      <c r="J119" s="104"/>
      <c r="K119" s="83"/>
      <c r="L119" s="83"/>
      <c r="M119" s="83"/>
    </row>
    <row r="120" spans="1:13" s="25" customFormat="1" ht="9.75" customHeight="1">
      <c r="A120" s="106" t="s">
        <v>9</v>
      </c>
      <c r="B120" s="106"/>
      <c r="C120" s="33">
        <v>0</v>
      </c>
      <c r="D120" s="52">
        <v>0</v>
      </c>
      <c r="E120" s="52">
        <v>0</v>
      </c>
      <c r="F120" s="52">
        <v>0</v>
      </c>
      <c r="G120" s="98"/>
      <c r="H120" s="98"/>
      <c r="I120" s="102"/>
      <c r="J120" s="104"/>
      <c r="K120" s="83"/>
      <c r="L120" s="83"/>
      <c r="M120" s="83"/>
    </row>
    <row r="121" spans="1:13" s="25" customFormat="1" ht="9.75" customHeight="1">
      <c r="A121" s="106" t="s">
        <v>2</v>
      </c>
      <c r="B121" s="106"/>
      <c r="C121" s="33">
        <v>0</v>
      </c>
      <c r="D121" s="52">
        <v>0</v>
      </c>
      <c r="E121" s="52">
        <v>0</v>
      </c>
      <c r="F121" s="52">
        <v>0</v>
      </c>
      <c r="G121" s="98"/>
      <c r="H121" s="98"/>
      <c r="I121" s="102"/>
      <c r="J121" s="105"/>
      <c r="K121" s="83"/>
      <c r="L121" s="83"/>
      <c r="M121" s="83"/>
    </row>
    <row r="122" spans="1:13" s="25" customFormat="1" ht="29.25">
      <c r="A122" s="32"/>
      <c r="B122" s="40" t="s">
        <v>152</v>
      </c>
      <c r="C122" s="33"/>
      <c r="D122" s="33"/>
      <c r="E122" s="33"/>
      <c r="F122" s="33"/>
      <c r="G122" s="39"/>
      <c r="H122" s="39"/>
      <c r="I122" s="35"/>
      <c r="J122" s="35" t="s">
        <v>180</v>
      </c>
      <c r="K122" s="83"/>
      <c r="L122" s="83"/>
      <c r="M122" s="83"/>
    </row>
    <row r="123" spans="1:13" s="25" customFormat="1" ht="19.5">
      <c r="A123" s="35" t="s">
        <v>188</v>
      </c>
      <c r="B123" s="42" t="s">
        <v>137</v>
      </c>
      <c r="C123" s="33"/>
      <c r="D123" s="33"/>
      <c r="E123" s="33"/>
      <c r="F123" s="33"/>
      <c r="G123" s="98" t="s">
        <v>45</v>
      </c>
      <c r="H123" s="98"/>
      <c r="I123" s="102" t="s">
        <v>169</v>
      </c>
      <c r="J123" s="103" t="s">
        <v>170</v>
      </c>
      <c r="K123" s="83"/>
      <c r="L123" s="83"/>
      <c r="M123" s="83"/>
    </row>
    <row r="124" spans="1:13" s="25" customFormat="1" ht="9.75">
      <c r="A124" s="106" t="s">
        <v>11</v>
      </c>
      <c r="B124" s="106"/>
      <c r="C124" s="33">
        <f>D124+E124+F124</f>
        <v>1350</v>
      </c>
      <c r="D124" s="52">
        <f>SUM(D125:D129)</f>
        <v>400</v>
      </c>
      <c r="E124" s="52">
        <f>SUM(E125:E129)</f>
        <v>450</v>
      </c>
      <c r="F124" s="52">
        <f>SUM(F125:F129)</f>
        <v>500</v>
      </c>
      <c r="G124" s="98"/>
      <c r="H124" s="98"/>
      <c r="I124" s="102"/>
      <c r="J124" s="104"/>
      <c r="K124" s="83"/>
      <c r="L124" s="83"/>
      <c r="M124" s="83"/>
    </row>
    <row r="125" spans="1:13" s="25" customFormat="1" ht="9.75">
      <c r="A125" s="106" t="s">
        <v>4</v>
      </c>
      <c r="B125" s="106"/>
      <c r="C125" s="33">
        <v>0</v>
      </c>
      <c r="D125" s="52">
        <v>0</v>
      </c>
      <c r="E125" s="52">
        <v>0</v>
      </c>
      <c r="F125" s="52">
        <v>0</v>
      </c>
      <c r="G125" s="98"/>
      <c r="H125" s="98"/>
      <c r="I125" s="102"/>
      <c r="J125" s="104"/>
      <c r="K125" s="83"/>
      <c r="L125" s="83"/>
      <c r="M125" s="83"/>
    </row>
    <row r="126" spans="1:13" s="25" customFormat="1" ht="9.75">
      <c r="A126" s="106" t="s">
        <v>7</v>
      </c>
      <c r="B126" s="106"/>
      <c r="C126" s="33">
        <f>D126+E126+F126</f>
        <v>1350</v>
      </c>
      <c r="D126" s="52">
        <v>400</v>
      </c>
      <c r="E126" s="52">
        <v>450</v>
      </c>
      <c r="F126" s="52">
        <v>500</v>
      </c>
      <c r="G126" s="98"/>
      <c r="H126" s="98"/>
      <c r="I126" s="102"/>
      <c r="J126" s="104"/>
      <c r="K126" s="83"/>
      <c r="L126" s="83"/>
      <c r="M126" s="83"/>
    </row>
    <row r="127" spans="1:13" s="25" customFormat="1" ht="11.25" customHeight="1">
      <c r="A127" s="106" t="s">
        <v>8</v>
      </c>
      <c r="B127" s="106"/>
      <c r="C127" s="33">
        <v>0</v>
      </c>
      <c r="D127" s="52">
        <v>0</v>
      </c>
      <c r="E127" s="52">
        <v>0</v>
      </c>
      <c r="F127" s="52">
        <v>0</v>
      </c>
      <c r="G127" s="98"/>
      <c r="H127" s="98"/>
      <c r="I127" s="102"/>
      <c r="J127" s="104"/>
      <c r="K127" s="83"/>
      <c r="L127" s="83"/>
      <c r="M127" s="83"/>
    </row>
    <row r="128" spans="1:13" s="25" customFormat="1" ht="9.75" customHeight="1">
      <c r="A128" s="106" t="s">
        <v>9</v>
      </c>
      <c r="B128" s="106"/>
      <c r="C128" s="33">
        <v>0</v>
      </c>
      <c r="D128" s="52">
        <v>0</v>
      </c>
      <c r="E128" s="52">
        <v>0</v>
      </c>
      <c r="F128" s="52">
        <v>0</v>
      </c>
      <c r="G128" s="98"/>
      <c r="H128" s="98"/>
      <c r="I128" s="102"/>
      <c r="J128" s="104"/>
      <c r="K128" s="83"/>
      <c r="L128" s="83"/>
      <c r="M128" s="83"/>
    </row>
    <row r="129" spans="1:13" s="25" customFormat="1" ht="9.75">
      <c r="A129" s="106" t="s">
        <v>2</v>
      </c>
      <c r="B129" s="106"/>
      <c r="C129" s="33">
        <v>0</v>
      </c>
      <c r="D129" s="52">
        <v>0</v>
      </c>
      <c r="E129" s="52">
        <v>0</v>
      </c>
      <c r="F129" s="52">
        <v>0</v>
      </c>
      <c r="G129" s="98"/>
      <c r="H129" s="98"/>
      <c r="I129" s="102"/>
      <c r="J129" s="105"/>
      <c r="K129" s="83"/>
      <c r="L129" s="83"/>
      <c r="M129" s="83"/>
    </row>
    <row r="130" spans="1:13" s="25" customFormat="1" ht="29.25">
      <c r="A130" s="32"/>
      <c r="B130" s="40" t="s">
        <v>153</v>
      </c>
      <c r="C130" s="33"/>
      <c r="D130" s="33"/>
      <c r="E130" s="33"/>
      <c r="F130" s="33"/>
      <c r="G130" s="39"/>
      <c r="H130" s="39"/>
      <c r="I130" s="35"/>
      <c r="J130" s="35" t="s">
        <v>179</v>
      </c>
      <c r="K130" s="83"/>
      <c r="L130" s="83"/>
      <c r="M130" s="83"/>
    </row>
    <row r="131" spans="1:13" s="25" customFormat="1" ht="48.75">
      <c r="A131" s="35" t="s">
        <v>189</v>
      </c>
      <c r="B131" s="42" t="s">
        <v>138</v>
      </c>
      <c r="C131" s="33"/>
      <c r="D131" s="33"/>
      <c r="E131" s="33"/>
      <c r="F131" s="33"/>
      <c r="G131" s="98" t="s">
        <v>45</v>
      </c>
      <c r="H131" s="98"/>
      <c r="I131" s="102" t="s">
        <v>169</v>
      </c>
      <c r="J131" s="103" t="s">
        <v>170</v>
      </c>
      <c r="K131" s="83"/>
      <c r="L131" s="83"/>
      <c r="M131" s="83"/>
    </row>
    <row r="132" spans="1:13" s="25" customFormat="1" ht="9.75" customHeight="1">
      <c r="A132" s="106" t="s">
        <v>11</v>
      </c>
      <c r="B132" s="106"/>
      <c r="C132" s="33">
        <f aca="true" t="shared" si="2" ref="C132:C137">D132+E132+F132</f>
        <v>1650</v>
      </c>
      <c r="D132" s="52">
        <f>SUM(D133:D137)</f>
        <v>500</v>
      </c>
      <c r="E132" s="52">
        <f>SUM(E133:E137)</f>
        <v>550</v>
      </c>
      <c r="F132" s="52">
        <f>SUM(F133:F137)</f>
        <v>600</v>
      </c>
      <c r="G132" s="98"/>
      <c r="H132" s="98"/>
      <c r="I132" s="102"/>
      <c r="J132" s="104"/>
      <c r="K132" s="83"/>
      <c r="L132" s="83"/>
      <c r="M132" s="83"/>
    </row>
    <row r="133" spans="1:13" s="25" customFormat="1" ht="9.75" customHeight="1">
      <c r="A133" s="106" t="s">
        <v>4</v>
      </c>
      <c r="B133" s="106"/>
      <c r="C133" s="33">
        <v>0</v>
      </c>
      <c r="D133" s="52">
        <v>0</v>
      </c>
      <c r="E133" s="52">
        <v>0</v>
      </c>
      <c r="F133" s="52">
        <v>0</v>
      </c>
      <c r="G133" s="98"/>
      <c r="H133" s="98"/>
      <c r="I133" s="102"/>
      <c r="J133" s="104"/>
      <c r="K133" s="83"/>
      <c r="L133" s="83"/>
      <c r="M133" s="83"/>
    </row>
    <row r="134" spans="1:13" s="25" customFormat="1" ht="11.25" customHeight="1">
      <c r="A134" s="106" t="s">
        <v>7</v>
      </c>
      <c r="B134" s="106"/>
      <c r="C134" s="33">
        <f t="shared" si="2"/>
        <v>1650</v>
      </c>
      <c r="D134" s="52">
        <v>500</v>
      </c>
      <c r="E134" s="52">
        <v>550</v>
      </c>
      <c r="F134" s="52">
        <v>600</v>
      </c>
      <c r="G134" s="98"/>
      <c r="H134" s="98"/>
      <c r="I134" s="102"/>
      <c r="J134" s="104"/>
      <c r="K134" s="83"/>
      <c r="L134" s="83"/>
      <c r="M134" s="83"/>
    </row>
    <row r="135" spans="1:13" s="25" customFormat="1" ht="9.75" customHeight="1">
      <c r="A135" s="106" t="s">
        <v>8</v>
      </c>
      <c r="B135" s="106"/>
      <c r="C135" s="33">
        <v>0</v>
      </c>
      <c r="D135" s="52">
        <v>0</v>
      </c>
      <c r="E135" s="52">
        <v>0</v>
      </c>
      <c r="F135" s="52">
        <v>0</v>
      </c>
      <c r="G135" s="98"/>
      <c r="H135" s="98"/>
      <c r="I135" s="102"/>
      <c r="J135" s="104"/>
      <c r="K135" s="83"/>
      <c r="L135" s="83"/>
      <c r="M135" s="83"/>
    </row>
    <row r="136" spans="1:13" s="25" customFormat="1" ht="9.75" customHeight="1">
      <c r="A136" s="106" t="s">
        <v>9</v>
      </c>
      <c r="B136" s="106"/>
      <c r="C136" s="33">
        <v>0</v>
      </c>
      <c r="D136" s="52">
        <v>0</v>
      </c>
      <c r="E136" s="52">
        <v>0</v>
      </c>
      <c r="F136" s="52">
        <f>SUM(G75:K75)</f>
        <v>0</v>
      </c>
      <c r="G136" s="98"/>
      <c r="H136" s="98"/>
      <c r="I136" s="102"/>
      <c r="J136" s="104"/>
      <c r="K136" s="83"/>
      <c r="L136" s="83"/>
      <c r="M136" s="83"/>
    </row>
    <row r="137" spans="1:13" s="25" customFormat="1" ht="12.75">
      <c r="A137" s="110" t="s">
        <v>2</v>
      </c>
      <c r="B137" s="115"/>
      <c r="C137" s="33">
        <f t="shared" si="2"/>
        <v>0</v>
      </c>
      <c r="D137" s="52">
        <f>SUM(E130:I130)</f>
        <v>0</v>
      </c>
      <c r="E137" s="52">
        <f>SUM(F130:J130)</f>
        <v>0</v>
      </c>
      <c r="F137" s="52">
        <f>SUM(G76:K76)</f>
        <v>0</v>
      </c>
      <c r="G137" s="98"/>
      <c r="H137" s="98"/>
      <c r="I137" s="102"/>
      <c r="J137" s="105"/>
      <c r="K137" s="83"/>
      <c r="L137" s="83"/>
      <c r="M137" s="83"/>
    </row>
    <row r="138" spans="1:13" s="25" customFormat="1" ht="36" customHeight="1">
      <c r="A138" s="35" t="s">
        <v>267</v>
      </c>
      <c r="B138" s="65" t="s">
        <v>268</v>
      </c>
      <c r="C138" s="33"/>
      <c r="D138" s="52"/>
      <c r="E138" s="52"/>
      <c r="F138" s="52"/>
      <c r="G138" s="99" t="s">
        <v>45</v>
      </c>
      <c r="H138" s="99"/>
      <c r="I138" s="102" t="s">
        <v>169</v>
      </c>
      <c r="J138" s="103" t="s">
        <v>170</v>
      </c>
      <c r="K138" s="83"/>
      <c r="L138" s="83"/>
      <c r="M138" s="83"/>
    </row>
    <row r="139" spans="1:13" s="25" customFormat="1" ht="11.25" customHeight="1">
      <c r="A139" s="106" t="s">
        <v>11</v>
      </c>
      <c r="B139" s="106"/>
      <c r="C139" s="33">
        <f>SUM(D139:F139)</f>
        <v>5000</v>
      </c>
      <c r="D139" s="33">
        <f>SUM(D140:D144)</f>
        <v>5000</v>
      </c>
      <c r="E139" s="33">
        <f>SUM(E140:E144)</f>
        <v>0</v>
      </c>
      <c r="F139" s="33">
        <f>SUM(F140:F144)</f>
        <v>0</v>
      </c>
      <c r="G139" s="100"/>
      <c r="H139" s="100"/>
      <c r="I139" s="102"/>
      <c r="J139" s="104"/>
      <c r="K139" s="83"/>
      <c r="L139" s="83"/>
      <c r="M139" s="83"/>
    </row>
    <row r="140" spans="1:13" s="25" customFormat="1" ht="9.75" customHeight="1">
      <c r="A140" s="106" t="s">
        <v>4</v>
      </c>
      <c r="B140" s="106"/>
      <c r="C140" s="33">
        <v>0</v>
      </c>
      <c r="D140" s="33">
        <v>0</v>
      </c>
      <c r="E140" s="33">
        <v>0</v>
      </c>
      <c r="F140" s="33">
        <v>0</v>
      </c>
      <c r="G140" s="100"/>
      <c r="H140" s="100"/>
      <c r="I140" s="102"/>
      <c r="J140" s="104"/>
      <c r="K140" s="83"/>
      <c r="L140" s="83"/>
      <c r="M140" s="83"/>
    </row>
    <row r="141" spans="1:13" s="25" customFormat="1" ht="9.75" customHeight="1">
      <c r="A141" s="106" t="s">
        <v>7</v>
      </c>
      <c r="B141" s="106"/>
      <c r="C141" s="33">
        <f>D141+E141+F141</f>
        <v>5000</v>
      </c>
      <c r="D141" s="33">
        <v>5000</v>
      </c>
      <c r="E141" s="33">
        <v>0</v>
      </c>
      <c r="F141" s="33">
        <v>0</v>
      </c>
      <c r="G141" s="100"/>
      <c r="H141" s="100"/>
      <c r="I141" s="102"/>
      <c r="J141" s="104"/>
      <c r="K141" s="83"/>
      <c r="L141" s="83"/>
      <c r="M141" s="83"/>
    </row>
    <row r="142" spans="1:13" s="25" customFormat="1" ht="9.75" customHeight="1">
      <c r="A142" s="106" t="s">
        <v>8</v>
      </c>
      <c r="B142" s="106"/>
      <c r="C142" s="33">
        <v>0</v>
      </c>
      <c r="D142" s="52">
        <v>0</v>
      </c>
      <c r="E142" s="52">
        <v>0</v>
      </c>
      <c r="F142" s="52">
        <v>0</v>
      </c>
      <c r="G142" s="100"/>
      <c r="H142" s="100"/>
      <c r="I142" s="102"/>
      <c r="J142" s="104"/>
      <c r="K142" s="83"/>
      <c r="L142" s="83"/>
      <c r="M142" s="83"/>
    </row>
    <row r="143" spans="1:13" s="25" customFormat="1" ht="9.75" customHeight="1">
      <c r="A143" s="106" t="s">
        <v>9</v>
      </c>
      <c r="B143" s="106"/>
      <c r="C143" s="33">
        <v>0</v>
      </c>
      <c r="D143" s="52">
        <v>0</v>
      </c>
      <c r="E143" s="52">
        <v>0</v>
      </c>
      <c r="F143" s="52">
        <v>0</v>
      </c>
      <c r="G143" s="100"/>
      <c r="H143" s="100"/>
      <c r="I143" s="102"/>
      <c r="J143" s="104"/>
      <c r="K143" s="83"/>
      <c r="L143" s="83"/>
      <c r="M143" s="83"/>
    </row>
    <row r="144" spans="1:13" s="25" customFormat="1" ht="12.75">
      <c r="A144" s="110" t="s">
        <v>2</v>
      </c>
      <c r="B144" s="115"/>
      <c r="C144" s="33">
        <v>0</v>
      </c>
      <c r="D144" s="52">
        <v>0</v>
      </c>
      <c r="E144" s="52">
        <v>0</v>
      </c>
      <c r="F144" s="52">
        <v>0</v>
      </c>
      <c r="G144" s="101"/>
      <c r="H144" s="101"/>
      <c r="I144" s="102"/>
      <c r="J144" s="105"/>
      <c r="K144" s="83"/>
      <c r="L144" s="83"/>
      <c r="M144" s="83"/>
    </row>
    <row r="145" spans="1:13" s="25" customFormat="1" ht="29.25">
      <c r="A145" s="35" t="s">
        <v>108</v>
      </c>
      <c r="B145" s="42" t="s">
        <v>139</v>
      </c>
      <c r="C145" s="33"/>
      <c r="D145" s="33"/>
      <c r="E145" s="33"/>
      <c r="F145" s="33"/>
      <c r="G145" s="98" t="s">
        <v>45</v>
      </c>
      <c r="H145" s="98"/>
      <c r="I145" s="102" t="s">
        <v>169</v>
      </c>
      <c r="J145" s="103" t="s">
        <v>170</v>
      </c>
      <c r="K145" s="83"/>
      <c r="L145" s="83"/>
      <c r="M145" s="83"/>
    </row>
    <row r="146" spans="1:13" s="25" customFormat="1" ht="11.25" customHeight="1">
      <c r="A146" s="106" t="s">
        <v>11</v>
      </c>
      <c r="B146" s="106"/>
      <c r="C146" s="33">
        <f aca="true" t="shared" si="3" ref="C146:C151">SUM(D146:F146)</f>
        <v>0</v>
      </c>
      <c r="D146" s="33">
        <f>SUM(D147:D151)</f>
        <v>0</v>
      </c>
      <c r="E146" s="33">
        <f>SUM(E147:E151)</f>
        <v>0</v>
      </c>
      <c r="F146" s="33">
        <f>SUM(F147:F151)</f>
        <v>0</v>
      </c>
      <c r="G146" s="98"/>
      <c r="H146" s="98"/>
      <c r="I146" s="102"/>
      <c r="J146" s="104"/>
      <c r="K146" s="83"/>
      <c r="L146" s="83"/>
      <c r="M146" s="83"/>
    </row>
    <row r="147" spans="1:13" s="25" customFormat="1" ht="9.75" customHeight="1">
      <c r="A147" s="106" t="s">
        <v>4</v>
      </c>
      <c r="B147" s="106"/>
      <c r="C147" s="33">
        <f t="shared" si="3"/>
        <v>0</v>
      </c>
      <c r="D147" s="33">
        <v>0</v>
      </c>
      <c r="E147" s="33">
        <v>0</v>
      </c>
      <c r="F147" s="33">
        <v>0</v>
      </c>
      <c r="G147" s="98"/>
      <c r="H147" s="98"/>
      <c r="I147" s="102"/>
      <c r="J147" s="104"/>
      <c r="K147" s="83"/>
      <c r="L147" s="83"/>
      <c r="M147" s="83"/>
    </row>
    <row r="148" spans="1:13" s="25" customFormat="1" ht="9.75" customHeight="1">
      <c r="A148" s="106" t="s">
        <v>7</v>
      </c>
      <c r="B148" s="106"/>
      <c r="C148" s="33">
        <f t="shared" si="3"/>
        <v>0</v>
      </c>
      <c r="D148" s="33">
        <f>D155</f>
        <v>0</v>
      </c>
      <c r="E148" s="33">
        <f>E155</f>
        <v>0</v>
      </c>
      <c r="F148" s="33">
        <f>F155</f>
        <v>0</v>
      </c>
      <c r="G148" s="98"/>
      <c r="H148" s="98"/>
      <c r="I148" s="102"/>
      <c r="J148" s="104"/>
      <c r="K148" s="83"/>
      <c r="L148" s="83"/>
      <c r="M148" s="83"/>
    </row>
    <row r="149" spans="1:13" s="25" customFormat="1" ht="9.75" customHeight="1">
      <c r="A149" s="106" t="s">
        <v>8</v>
      </c>
      <c r="B149" s="106"/>
      <c r="C149" s="33">
        <f t="shared" si="3"/>
        <v>0</v>
      </c>
      <c r="D149" s="52">
        <v>0</v>
      </c>
      <c r="E149" s="52">
        <v>0</v>
      </c>
      <c r="F149" s="52">
        <v>0</v>
      </c>
      <c r="G149" s="98"/>
      <c r="H149" s="98"/>
      <c r="I149" s="102"/>
      <c r="J149" s="104"/>
      <c r="K149" s="83"/>
      <c r="L149" s="83"/>
      <c r="M149" s="83"/>
    </row>
    <row r="150" spans="1:13" s="25" customFormat="1" ht="9.75">
      <c r="A150" s="106" t="s">
        <v>9</v>
      </c>
      <c r="B150" s="106"/>
      <c r="C150" s="33">
        <f t="shared" si="3"/>
        <v>0</v>
      </c>
      <c r="D150" s="52">
        <v>0</v>
      </c>
      <c r="E150" s="52">
        <v>0</v>
      </c>
      <c r="F150" s="52">
        <v>0</v>
      </c>
      <c r="G150" s="98"/>
      <c r="H150" s="98"/>
      <c r="I150" s="102"/>
      <c r="J150" s="104"/>
      <c r="K150" s="83"/>
      <c r="L150" s="83"/>
      <c r="M150" s="83"/>
    </row>
    <row r="151" spans="1:13" s="25" customFormat="1" ht="12" customHeight="1">
      <c r="A151" s="110" t="s">
        <v>2</v>
      </c>
      <c r="B151" s="115"/>
      <c r="C151" s="33">
        <f t="shared" si="3"/>
        <v>0</v>
      </c>
      <c r="D151" s="52">
        <v>0</v>
      </c>
      <c r="E151" s="52">
        <v>0</v>
      </c>
      <c r="F151" s="52">
        <v>0</v>
      </c>
      <c r="G151" s="98"/>
      <c r="H151" s="98"/>
      <c r="I151" s="102"/>
      <c r="J151" s="105"/>
      <c r="K151" s="83"/>
      <c r="L151" s="83"/>
      <c r="M151" s="83"/>
    </row>
    <row r="152" spans="1:13" s="25" customFormat="1" ht="9.75">
      <c r="A152" s="35" t="s">
        <v>111</v>
      </c>
      <c r="B152" s="42" t="s">
        <v>141</v>
      </c>
      <c r="C152" s="33"/>
      <c r="D152" s="33"/>
      <c r="E152" s="33"/>
      <c r="F152" s="33"/>
      <c r="G152" s="99" t="s">
        <v>45</v>
      </c>
      <c r="H152" s="99"/>
      <c r="I152" s="103" t="s">
        <v>169</v>
      </c>
      <c r="J152" s="103" t="s">
        <v>170</v>
      </c>
      <c r="K152" s="83"/>
      <c r="L152" s="83"/>
      <c r="M152" s="83"/>
    </row>
    <row r="153" spans="1:13" s="25" customFormat="1" ht="9" customHeight="1">
      <c r="A153" s="110" t="s">
        <v>11</v>
      </c>
      <c r="B153" s="111"/>
      <c r="C153" s="33">
        <f aca="true" t="shared" si="4" ref="C153:C158">SUM(D153:F153)</f>
        <v>0</v>
      </c>
      <c r="D153" s="33">
        <f>SUM(D154:D158)</f>
        <v>0</v>
      </c>
      <c r="E153" s="33">
        <f>SUM(E154:E158)</f>
        <v>0</v>
      </c>
      <c r="F153" s="33">
        <f>SUM(F154:F158)</f>
        <v>0</v>
      </c>
      <c r="G153" s="100"/>
      <c r="H153" s="100"/>
      <c r="I153" s="108"/>
      <c r="J153" s="108"/>
      <c r="K153" s="83"/>
      <c r="L153" s="83"/>
      <c r="M153" s="83"/>
    </row>
    <row r="154" spans="1:13" s="25" customFormat="1" ht="9.75" customHeight="1">
      <c r="A154" s="110" t="s">
        <v>4</v>
      </c>
      <c r="B154" s="111"/>
      <c r="C154" s="33">
        <f t="shared" si="4"/>
        <v>0</v>
      </c>
      <c r="D154" s="33">
        <v>0</v>
      </c>
      <c r="E154" s="33">
        <v>0</v>
      </c>
      <c r="F154" s="33">
        <v>0</v>
      </c>
      <c r="G154" s="100"/>
      <c r="H154" s="100"/>
      <c r="I154" s="108"/>
      <c r="J154" s="108"/>
      <c r="K154" s="83"/>
      <c r="L154" s="83"/>
      <c r="M154" s="83"/>
    </row>
    <row r="155" spans="1:13" s="25" customFormat="1" ht="9.75" customHeight="1">
      <c r="A155" s="110" t="s">
        <v>7</v>
      </c>
      <c r="B155" s="111"/>
      <c r="C155" s="33">
        <f t="shared" si="4"/>
        <v>0</v>
      </c>
      <c r="D155" s="33">
        <v>0</v>
      </c>
      <c r="E155" s="33">
        <v>0</v>
      </c>
      <c r="F155" s="33">
        <v>0</v>
      </c>
      <c r="G155" s="100"/>
      <c r="H155" s="100"/>
      <c r="I155" s="108"/>
      <c r="J155" s="108"/>
      <c r="K155" s="83"/>
      <c r="L155" s="83"/>
      <c r="M155" s="83"/>
    </row>
    <row r="156" spans="1:13" s="25" customFormat="1" ht="9.75" customHeight="1">
      <c r="A156" s="110" t="s">
        <v>8</v>
      </c>
      <c r="B156" s="111"/>
      <c r="C156" s="33">
        <f t="shared" si="4"/>
        <v>0</v>
      </c>
      <c r="D156" s="52">
        <v>0</v>
      </c>
      <c r="E156" s="52">
        <v>0</v>
      </c>
      <c r="F156" s="52">
        <v>0</v>
      </c>
      <c r="G156" s="100"/>
      <c r="H156" s="100"/>
      <c r="I156" s="108"/>
      <c r="J156" s="108"/>
      <c r="K156" s="83"/>
      <c r="L156" s="83"/>
      <c r="M156" s="83"/>
    </row>
    <row r="157" spans="1:13" s="25" customFormat="1" ht="9.75" customHeight="1">
      <c r="A157" s="110" t="s">
        <v>9</v>
      </c>
      <c r="B157" s="111"/>
      <c r="C157" s="33">
        <f t="shared" si="4"/>
        <v>0</v>
      </c>
      <c r="D157" s="52">
        <v>0</v>
      </c>
      <c r="E157" s="52">
        <v>0</v>
      </c>
      <c r="F157" s="52">
        <v>0</v>
      </c>
      <c r="G157" s="100"/>
      <c r="H157" s="100"/>
      <c r="I157" s="108"/>
      <c r="J157" s="108"/>
      <c r="K157" s="83"/>
      <c r="L157" s="83"/>
      <c r="M157" s="83"/>
    </row>
    <row r="158" spans="1:13" s="25" customFormat="1" ht="9.75">
      <c r="A158" s="110" t="s">
        <v>2</v>
      </c>
      <c r="B158" s="111"/>
      <c r="C158" s="33">
        <f t="shared" si="4"/>
        <v>0</v>
      </c>
      <c r="D158" s="52">
        <v>0</v>
      </c>
      <c r="E158" s="52">
        <v>0</v>
      </c>
      <c r="F158" s="52">
        <v>0</v>
      </c>
      <c r="G158" s="101"/>
      <c r="H158" s="101"/>
      <c r="I158" s="109"/>
      <c r="J158" s="109"/>
      <c r="K158" s="83"/>
      <c r="L158" s="83"/>
      <c r="M158" s="83"/>
    </row>
    <row r="159" spans="1:13" s="25" customFormat="1" ht="19.5">
      <c r="A159" s="35" t="s">
        <v>112</v>
      </c>
      <c r="B159" s="42" t="s">
        <v>296</v>
      </c>
      <c r="C159" s="33"/>
      <c r="D159" s="33"/>
      <c r="E159" s="33"/>
      <c r="F159" s="33"/>
      <c r="G159" s="98" t="s">
        <v>45</v>
      </c>
      <c r="H159" s="98"/>
      <c r="I159" s="102" t="s">
        <v>169</v>
      </c>
      <c r="J159" s="103" t="s">
        <v>170</v>
      </c>
      <c r="K159" s="83"/>
      <c r="L159" s="83"/>
      <c r="M159" s="83"/>
    </row>
    <row r="160" spans="1:13" s="25" customFormat="1" ht="12" customHeight="1">
      <c r="A160" s="106" t="s">
        <v>11</v>
      </c>
      <c r="B160" s="106"/>
      <c r="C160" s="33">
        <f>SUM(D160:F160)</f>
        <v>108856.037</v>
      </c>
      <c r="D160" s="33">
        <f>SUM(D161:D165)</f>
        <v>68856.037</v>
      </c>
      <c r="E160" s="33">
        <f>SUM(E161:E165)</f>
        <v>20000</v>
      </c>
      <c r="F160" s="33">
        <f>SUM(F161:F165)</f>
        <v>20000</v>
      </c>
      <c r="G160" s="98"/>
      <c r="H160" s="98"/>
      <c r="I160" s="102"/>
      <c r="J160" s="104"/>
      <c r="K160" s="83"/>
      <c r="L160" s="83"/>
      <c r="M160" s="83"/>
    </row>
    <row r="161" spans="1:13" s="25" customFormat="1" ht="9.75" customHeight="1">
      <c r="A161" s="106" t="s">
        <v>4</v>
      </c>
      <c r="B161" s="106"/>
      <c r="C161" s="33">
        <f aca="true" t="shared" si="5" ref="C161:C170">D161+E161+F161</f>
        <v>0</v>
      </c>
      <c r="D161" s="33">
        <v>0</v>
      </c>
      <c r="E161" s="33">
        <v>0</v>
      </c>
      <c r="F161" s="33">
        <v>0</v>
      </c>
      <c r="G161" s="98"/>
      <c r="H161" s="98"/>
      <c r="I161" s="102"/>
      <c r="J161" s="104"/>
      <c r="K161" s="83"/>
      <c r="L161" s="83"/>
      <c r="M161" s="83"/>
    </row>
    <row r="162" spans="1:13" s="25" customFormat="1" ht="9.75" customHeight="1">
      <c r="A162" s="106" t="s">
        <v>7</v>
      </c>
      <c r="B162" s="106"/>
      <c r="C162" s="33">
        <f t="shared" si="5"/>
        <v>78856.037</v>
      </c>
      <c r="D162" s="33">
        <f aca="true" t="shared" si="6" ref="D162:F163">D174</f>
        <v>58856.037</v>
      </c>
      <c r="E162" s="33">
        <f t="shared" si="6"/>
        <v>10000</v>
      </c>
      <c r="F162" s="33">
        <f t="shared" si="6"/>
        <v>10000</v>
      </c>
      <c r="G162" s="98"/>
      <c r="H162" s="98"/>
      <c r="I162" s="102"/>
      <c r="J162" s="104"/>
      <c r="K162" s="83"/>
      <c r="L162" s="83"/>
      <c r="M162" s="83"/>
    </row>
    <row r="163" spans="1:13" s="25" customFormat="1" ht="9.75" customHeight="1">
      <c r="A163" s="106" t="s">
        <v>8</v>
      </c>
      <c r="B163" s="106"/>
      <c r="C163" s="33">
        <f>D163+E163+F163</f>
        <v>30000</v>
      </c>
      <c r="D163" s="33">
        <f t="shared" si="6"/>
        <v>10000</v>
      </c>
      <c r="E163" s="33">
        <f t="shared" si="6"/>
        <v>10000</v>
      </c>
      <c r="F163" s="33">
        <f t="shared" si="6"/>
        <v>10000</v>
      </c>
      <c r="G163" s="98"/>
      <c r="H163" s="98"/>
      <c r="I163" s="102"/>
      <c r="J163" s="104"/>
      <c r="K163" s="83"/>
      <c r="L163" s="83"/>
      <c r="M163" s="83"/>
    </row>
    <row r="164" spans="1:13" s="25" customFormat="1" ht="9.75" customHeight="1">
      <c r="A164" s="106" t="s">
        <v>9</v>
      </c>
      <c r="B164" s="106"/>
      <c r="C164" s="33">
        <f t="shared" si="5"/>
        <v>0</v>
      </c>
      <c r="D164" s="33">
        <v>0</v>
      </c>
      <c r="E164" s="33">
        <v>0</v>
      </c>
      <c r="F164" s="33">
        <v>0</v>
      </c>
      <c r="G164" s="98"/>
      <c r="H164" s="98"/>
      <c r="I164" s="102"/>
      <c r="J164" s="104"/>
      <c r="K164" s="83"/>
      <c r="L164" s="83"/>
      <c r="M164" s="83"/>
    </row>
    <row r="165" spans="1:13" s="25" customFormat="1" ht="12.75">
      <c r="A165" s="110" t="s">
        <v>2</v>
      </c>
      <c r="B165" s="115"/>
      <c r="C165" s="33">
        <f t="shared" si="5"/>
        <v>0</v>
      </c>
      <c r="D165" s="33">
        <v>0</v>
      </c>
      <c r="E165" s="33">
        <v>0</v>
      </c>
      <c r="F165" s="33">
        <v>0</v>
      </c>
      <c r="G165" s="98"/>
      <c r="H165" s="98"/>
      <c r="I165" s="102"/>
      <c r="J165" s="105"/>
      <c r="K165" s="83"/>
      <c r="L165" s="83"/>
      <c r="M165" s="83"/>
    </row>
    <row r="166" spans="1:13" s="25" customFormat="1" ht="9.75" hidden="1">
      <c r="A166" s="106" t="s">
        <v>4</v>
      </c>
      <c r="B166" s="106"/>
      <c r="C166" s="33">
        <f t="shared" si="5"/>
        <v>0</v>
      </c>
      <c r="D166" s="33">
        <v>0</v>
      </c>
      <c r="E166" s="33">
        <v>0</v>
      </c>
      <c r="F166" s="33">
        <v>0</v>
      </c>
      <c r="G166" s="98"/>
      <c r="H166" s="98"/>
      <c r="I166" s="102"/>
      <c r="J166" s="104"/>
      <c r="K166" s="83"/>
      <c r="L166" s="83"/>
      <c r="M166" s="83"/>
    </row>
    <row r="167" spans="1:13" s="25" customFormat="1" ht="10.5" customHeight="1" hidden="1">
      <c r="A167" s="106" t="s">
        <v>7</v>
      </c>
      <c r="B167" s="106"/>
      <c r="C167" s="33">
        <f t="shared" si="5"/>
        <v>0</v>
      </c>
      <c r="D167" s="33">
        <v>0</v>
      </c>
      <c r="E167" s="33">
        <v>0</v>
      </c>
      <c r="F167" s="33">
        <v>0</v>
      </c>
      <c r="G167" s="98"/>
      <c r="H167" s="98"/>
      <c r="I167" s="102"/>
      <c r="J167" s="104"/>
      <c r="K167" s="83"/>
      <c r="L167" s="83"/>
      <c r="M167" s="83"/>
    </row>
    <row r="168" spans="1:13" s="25" customFormat="1" ht="9.75" customHeight="1" hidden="1">
      <c r="A168" s="106" t="s">
        <v>8</v>
      </c>
      <c r="B168" s="106"/>
      <c r="C168" s="33">
        <f t="shared" si="5"/>
        <v>0</v>
      </c>
      <c r="D168" s="33">
        <v>0</v>
      </c>
      <c r="E168" s="33">
        <v>0</v>
      </c>
      <c r="F168" s="33">
        <v>0</v>
      </c>
      <c r="G168" s="98"/>
      <c r="H168" s="98"/>
      <c r="I168" s="102"/>
      <c r="J168" s="104"/>
      <c r="K168" s="83"/>
      <c r="L168" s="83"/>
      <c r="M168" s="83"/>
    </row>
    <row r="169" spans="1:13" s="25" customFormat="1" ht="9.75" hidden="1">
      <c r="A169" s="106" t="s">
        <v>9</v>
      </c>
      <c r="B169" s="106"/>
      <c r="C169" s="33">
        <f t="shared" si="5"/>
        <v>0</v>
      </c>
      <c r="D169" s="33">
        <v>0</v>
      </c>
      <c r="E169" s="33">
        <v>0</v>
      </c>
      <c r="F169" s="33">
        <v>0</v>
      </c>
      <c r="G169" s="98"/>
      <c r="H169" s="98"/>
      <c r="I169" s="102"/>
      <c r="J169" s="104"/>
      <c r="K169" s="83"/>
      <c r="L169" s="83"/>
      <c r="M169" s="83"/>
    </row>
    <row r="170" spans="1:13" s="25" customFormat="1" ht="12.75" hidden="1">
      <c r="A170" s="110" t="s">
        <v>2</v>
      </c>
      <c r="B170" s="115"/>
      <c r="C170" s="33">
        <f t="shared" si="5"/>
        <v>0</v>
      </c>
      <c r="D170" s="33">
        <v>0</v>
      </c>
      <c r="E170" s="33">
        <v>0</v>
      </c>
      <c r="F170" s="33">
        <v>0</v>
      </c>
      <c r="G170" s="98"/>
      <c r="H170" s="98"/>
      <c r="I170" s="102"/>
      <c r="J170" s="105"/>
      <c r="K170" s="83"/>
      <c r="L170" s="83"/>
      <c r="M170" s="83"/>
    </row>
    <row r="171" spans="1:13" s="25" customFormat="1" ht="19.5">
      <c r="A171" s="35" t="s">
        <v>233</v>
      </c>
      <c r="B171" s="42" t="s">
        <v>142</v>
      </c>
      <c r="C171" s="33"/>
      <c r="D171" s="33"/>
      <c r="E171" s="33"/>
      <c r="F171" s="33"/>
      <c r="G171" s="98" t="s">
        <v>45</v>
      </c>
      <c r="H171" s="98"/>
      <c r="I171" s="102" t="s">
        <v>169</v>
      </c>
      <c r="J171" s="103" t="s">
        <v>170</v>
      </c>
      <c r="K171" s="83"/>
      <c r="L171" s="83"/>
      <c r="M171" s="83"/>
    </row>
    <row r="172" spans="1:13" s="25" customFormat="1" ht="9.75" customHeight="1">
      <c r="A172" s="106" t="s">
        <v>11</v>
      </c>
      <c r="B172" s="106"/>
      <c r="C172" s="33">
        <f aca="true" t="shared" si="7" ref="C172:C177">D172+E172+F172</f>
        <v>108856.037</v>
      </c>
      <c r="D172" s="52">
        <f>SUM(D173:D177)</f>
        <v>68856.037</v>
      </c>
      <c r="E172" s="52">
        <f>SUM(E173:E177)</f>
        <v>20000</v>
      </c>
      <c r="F172" s="52">
        <f>SUM(F173:F177)</f>
        <v>20000</v>
      </c>
      <c r="G172" s="98"/>
      <c r="H172" s="98"/>
      <c r="I172" s="102"/>
      <c r="J172" s="104"/>
      <c r="K172" s="83"/>
      <c r="L172" s="83"/>
      <c r="M172" s="83"/>
    </row>
    <row r="173" spans="1:13" s="25" customFormat="1" ht="9.75" customHeight="1">
      <c r="A173" s="106" t="s">
        <v>4</v>
      </c>
      <c r="B173" s="106"/>
      <c r="C173" s="33">
        <v>0</v>
      </c>
      <c r="D173" s="52">
        <v>0</v>
      </c>
      <c r="E173" s="52">
        <v>0</v>
      </c>
      <c r="F173" s="52">
        <f>SUM(G134:K134)</f>
        <v>0</v>
      </c>
      <c r="G173" s="98"/>
      <c r="H173" s="98"/>
      <c r="I173" s="102"/>
      <c r="J173" s="104"/>
      <c r="K173" s="83"/>
      <c r="L173" s="83"/>
      <c r="M173" s="83"/>
    </row>
    <row r="174" spans="1:13" s="25" customFormat="1" ht="9.75" customHeight="1">
      <c r="A174" s="106" t="s">
        <v>7</v>
      </c>
      <c r="B174" s="106"/>
      <c r="C174" s="33">
        <f t="shared" si="7"/>
        <v>78856.037</v>
      </c>
      <c r="D174" s="52">
        <v>58856.037</v>
      </c>
      <c r="E174" s="52">
        <v>10000</v>
      </c>
      <c r="F174" s="52">
        <v>10000</v>
      </c>
      <c r="G174" s="98"/>
      <c r="H174" s="98"/>
      <c r="I174" s="102"/>
      <c r="J174" s="104"/>
      <c r="K174" s="83"/>
      <c r="L174" s="83"/>
      <c r="M174" s="83"/>
    </row>
    <row r="175" spans="1:13" s="25" customFormat="1" ht="11.25" customHeight="1">
      <c r="A175" s="106" t="s">
        <v>8</v>
      </c>
      <c r="B175" s="106"/>
      <c r="C175" s="33">
        <v>0</v>
      </c>
      <c r="D175" s="52">
        <v>10000</v>
      </c>
      <c r="E175" s="52">
        <v>10000</v>
      </c>
      <c r="F175" s="52">
        <v>10000</v>
      </c>
      <c r="G175" s="98"/>
      <c r="H175" s="98"/>
      <c r="I175" s="102"/>
      <c r="J175" s="104"/>
      <c r="K175" s="83"/>
      <c r="L175" s="83"/>
      <c r="M175" s="83"/>
    </row>
    <row r="176" spans="1:13" s="25" customFormat="1" ht="9.75" customHeight="1">
      <c r="A176" s="106" t="s">
        <v>9</v>
      </c>
      <c r="B176" s="106"/>
      <c r="C176" s="33">
        <f t="shared" si="7"/>
        <v>0</v>
      </c>
      <c r="D176" s="52">
        <v>0</v>
      </c>
      <c r="E176" s="52">
        <v>0</v>
      </c>
      <c r="F176" s="52">
        <f>SUM(G137:K137)</f>
        <v>0</v>
      </c>
      <c r="G176" s="98"/>
      <c r="H176" s="98"/>
      <c r="I176" s="102"/>
      <c r="J176" s="104"/>
      <c r="K176" s="83"/>
      <c r="L176" s="83"/>
      <c r="M176" s="83"/>
    </row>
    <row r="177" spans="1:13" s="25" customFormat="1" ht="12.75">
      <c r="A177" s="110" t="s">
        <v>2</v>
      </c>
      <c r="B177" s="115"/>
      <c r="C177" s="33">
        <f t="shared" si="7"/>
        <v>0</v>
      </c>
      <c r="D177" s="52">
        <v>0</v>
      </c>
      <c r="E177" s="52">
        <v>0</v>
      </c>
      <c r="F177" s="52">
        <v>0</v>
      </c>
      <c r="G177" s="98"/>
      <c r="H177" s="98"/>
      <c r="I177" s="102"/>
      <c r="J177" s="105"/>
      <c r="K177" s="83"/>
      <c r="L177" s="83"/>
      <c r="M177" s="83"/>
    </row>
    <row r="178" spans="1:13" s="25" customFormat="1" ht="29.25">
      <c r="A178" s="32"/>
      <c r="B178" s="32" t="s">
        <v>260</v>
      </c>
      <c r="C178" s="33"/>
      <c r="D178" s="33"/>
      <c r="E178" s="33"/>
      <c r="F178" s="33"/>
      <c r="G178" s="39"/>
      <c r="H178" s="39"/>
      <c r="I178" s="35"/>
      <c r="J178" s="35" t="s">
        <v>180</v>
      </c>
      <c r="K178" s="83"/>
      <c r="L178" s="83"/>
      <c r="M178" s="83"/>
    </row>
    <row r="179" spans="1:13" s="25" customFormat="1" ht="17.25" customHeight="1">
      <c r="A179" s="35" t="s">
        <v>113</v>
      </c>
      <c r="B179" s="42" t="s">
        <v>143</v>
      </c>
      <c r="C179" s="33"/>
      <c r="D179" s="33"/>
      <c r="E179" s="33"/>
      <c r="F179" s="33"/>
      <c r="G179" s="98" t="s">
        <v>45</v>
      </c>
      <c r="H179" s="98"/>
      <c r="I179" s="102" t="s">
        <v>169</v>
      </c>
      <c r="J179" s="103" t="s">
        <v>170</v>
      </c>
      <c r="K179" s="83"/>
      <c r="L179" s="83"/>
      <c r="M179" s="83"/>
    </row>
    <row r="180" spans="1:13" s="25" customFormat="1" ht="12.75" customHeight="1">
      <c r="A180" s="106" t="s">
        <v>11</v>
      </c>
      <c r="B180" s="106"/>
      <c r="C180" s="33">
        <f>D180+E180+F180</f>
        <v>3329246.008</v>
      </c>
      <c r="D180" s="52">
        <f>SUM(D181:D185)</f>
        <v>1155199.904</v>
      </c>
      <c r="E180" s="52">
        <f>SUM(E181:E185)</f>
        <v>1086240.482</v>
      </c>
      <c r="F180" s="52">
        <f>SUM(F181:F185)</f>
        <v>1087805.622</v>
      </c>
      <c r="G180" s="98"/>
      <c r="H180" s="98"/>
      <c r="I180" s="102"/>
      <c r="J180" s="104"/>
      <c r="K180" s="83"/>
      <c r="L180" s="83"/>
      <c r="M180" s="83"/>
    </row>
    <row r="181" spans="1:13" s="25" customFormat="1" ht="9.75" customHeight="1">
      <c r="A181" s="106" t="s">
        <v>4</v>
      </c>
      <c r="B181" s="106"/>
      <c r="C181" s="33">
        <v>0</v>
      </c>
      <c r="D181" s="52">
        <v>0</v>
      </c>
      <c r="E181" s="52">
        <v>0</v>
      </c>
      <c r="F181" s="52">
        <v>0</v>
      </c>
      <c r="G181" s="98"/>
      <c r="H181" s="98"/>
      <c r="I181" s="102"/>
      <c r="J181" s="104"/>
      <c r="K181" s="83"/>
      <c r="L181" s="83"/>
      <c r="M181" s="83"/>
    </row>
    <row r="182" spans="1:13" s="25" customFormat="1" ht="9.75" customHeight="1">
      <c r="A182" s="106" t="s">
        <v>7</v>
      </c>
      <c r="B182" s="106"/>
      <c r="C182" s="33">
        <f>D182+E182+F182</f>
        <v>3329246.008</v>
      </c>
      <c r="D182" s="52">
        <v>1155199.904</v>
      </c>
      <c r="E182" s="52">
        <v>1086240.482</v>
      </c>
      <c r="F182" s="52">
        <v>1087805.622</v>
      </c>
      <c r="G182" s="98"/>
      <c r="H182" s="98"/>
      <c r="I182" s="102"/>
      <c r="J182" s="104"/>
      <c r="K182" s="83"/>
      <c r="L182" s="83"/>
      <c r="M182" s="83"/>
    </row>
    <row r="183" spans="1:13" s="25" customFormat="1" ht="11.25" customHeight="1">
      <c r="A183" s="106" t="s">
        <v>8</v>
      </c>
      <c r="B183" s="106"/>
      <c r="C183" s="33">
        <v>0</v>
      </c>
      <c r="D183" s="52">
        <v>0</v>
      </c>
      <c r="E183" s="52">
        <v>0</v>
      </c>
      <c r="F183" s="52">
        <v>0</v>
      </c>
      <c r="G183" s="98"/>
      <c r="H183" s="98"/>
      <c r="I183" s="102"/>
      <c r="J183" s="104"/>
      <c r="K183" s="83"/>
      <c r="L183" s="83"/>
      <c r="M183" s="83"/>
    </row>
    <row r="184" spans="1:13" s="25" customFormat="1" ht="9.75" customHeight="1">
      <c r="A184" s="106" t="s">
        <v>9</v>
      </c>
      <c r="B184" s="106"/>
      <c r="C184" s="33">
        <f>D184+E184+F184</f>
        <v>0</v>
      </c>
      <c r="D184" s="52">
        <v>0</v>
      </c>
      <c r="E184" s="52">
        <v>0</v>
      </c>
      <c r="F184" s="52">
        <v>0</v>
      </c>
      <c r="G184" s="98"/>
      <c r="H184" s="98"/>
      <c r="I184" s="102"/>
      <c r="J184" s="104"/>
      <c r="K184" s="83"/>
      <c r="L184" s="83"/>
      <c r="M184" s="83"/>
    </row>
    <row r="185" spans="1:13" s="25" customFormat="1" ht="12.75">
      <c r="A185" s="110" t="s">
        <v>2</v>
      </c>
      <c r="B185" s="115"/>
      <c r="C185" s="33">
        <v>0</v>
      </c>
      <c r="D185" s="52">
        <v>0</v>
      </c>
      <c r="E185" s="52">
        <v>0</v>
      </c>
      <c r="F185" s="52">
        <v>0</v>
      </c>
      <c r="G185" s="98"/>
      <c r="H185" s="98"/>
      <c r="I185" s="102"/>
      <c r="J185" s="105"/>
      <c r="K185" s="83"/>
      <c r="L185" s="83"/>
      <c r="M185" s="83"/>
    </row>
    <row r="186" spans="1:13" s="25" customFormat="1" ht="19.5">
      <c r="A186" s="32"/>
      <c r="B186" s="66" t="s">
        <v>182</v>
      </c>
      <c r="C186" s="33"/>
      <c r="D186" s="52"/>
      <c r="E186" s="52"/>
      <c r="F186" s="52"/>
      <c r="G186" s="39"/>
      <c r="H186" s="39"/>
      <c r="I186" s="35"/>
      <c r="J186" s="35" t="s">
        <v>183</v>
      </c>
      <c r="K186" s="83"/>
      <c r="L186" s="83"/>
      <c r="M186" s="83"/>
    </row>
    <row r="187" spans="1:13" s="25" customFormat="1" ht="19.5">
      <c r="A187" s="32"/>
      <c r="B187" s="66" t="s">
        <v>181</v>
      </c>
      <c r="C187" s="33"/>
      <c r="D187" s="52"/>
      <c r="E187" s="52"/>
      <c r="F187" s="52"/>
      <c r="G187" s="39"/>
      <c r="H187" s="39"/>
      <c r="I187" s="35"/>
      <c r="J187" s="35" t="s">
        <v>184</v>
      </c>
      <c r="K187" s="83"/>
      <c r="L187" s="83"/>
      <c r="M187" s="83"/>
    </row>
    <row r="188" spans="1:13" s="25" customFormat="1" ht="29.25">
      <c r="A188" s="43" t="s">
        <v>41</v>
      </c>
      <c r="B188" s="64" t="s">
        <v>297</v>
      </c>
      <c r="C188" s="52"/>
      <c r="D188" s="52"/>
      <c r="E188" s="52"/>
      <c r="F188" s="52"/>
      <c r="G188" s="59"/>
      <c r="H188" s="63"/>
      <c r="I188" s="61"/>
      <c r="J188" s="61"/>
      <c r="K188" s="83"/>
      <c r="L188" s="83"/>
      <c r="M188" s="83"/>
    </row>
    <row r="189" spans="1:13" s="25" customFormat="1" ht="9.75">
      <c r="A189" s="106" t="s">
        <v>11</v>
      </c>
      <c r="B189" s="106"/>
      <c r="C189" s="33">
        <f aca="true" t="shared" si="8" ref="C189:C194">SUM(D189:F189)</f>
        <v>443116.14384000003</v>
      </c>
      <c r="D189" s="33">
        <f>SUM(D190:D194)</f>
        <v>207275.185</v>
      </c>
      <c r="E189" s="33">
        <f>SUM(E190:E194)</f>
        <v>120432.296</v>
      </c>
      <c r="F189" s="33">
        <f>SUM(F190:F194)</f>
        <v>115408.66283999999</v>
      </c>
      <c r="G189" s="98"/>
      <c r="H189" s="107"/>
      <c r="I189" s="102"/>
      <c r="J189" s="102"/>
      <c r="K189" s="83"/>
      <c r="L189" s="83"/>
      <c r="M189" s="83"/>
    </row>
    <row r="190" spans="1:13" s="25" customFormat="1" ht="9.75">
      <c r="A190" s="106" t="s">
        <v>4</v>
      </c>
      <c r="B190" s="106"/>
      <c r="C190" s="33">
        <f t="shared" si="8"/>
        <v>0</v>
      </c>
      <c r="D190" s="33">
        <f aca="true" t="shared" si="9" ref="D190:F191">D197+D220+D227+D234+D241+D248+D256+D263+D270+D277</f>
        <v>0</v>
      </c>
      <c r="E190" s="33">
        <f t="shared" si="9"/>
        <v>0</v>
      </c>
      <c r="F190" s="33">
        <f t="shared" si="9"/>
        <v>0</v>
      </c>
      <c r="G190" s="98"/>
      <c r="H190" s="107"/>
      <c r="I190" s="102"/>
      <c r="J190" s="102"/>
      <c r="K190" s="83"/>
      <c r="L190" s="83"/>
      <c r="M190" s="83"/>
    </row>
    <row r="191" spans="1:13" s="25" customFormat="1" ht="11.25" customHeight="1">
      <c r="A191" s="106" t="s">
        <v>7</v>
      </c>
      <c r="B191" s="106"/>
      <c r="C191" s="33">
        <f t="shared" si="8"/>
        <v>396844.69383999996</v>
      </c>
      <c r="D191" s="33">
        <f t="shared" si="9"/>
        <v>186518.035</v>
      </c>
      <c r="E191" s="33">
        <f t="shared" si="9"/>
        <v>107675.14600000001</v>
      </c>
      <c r="F191" s="33">
        <f t="shared" si="9"/>
        <v>102651.51284</v>
      </c>
      <c r="G191" s="98"/>
      <c r="H191" s="107"/>
      <c r="I191" s="102"/>
      <c r="J191" s="102"/>
      <c r="K191" s="83"/>
      <c r="L191" s="83"/>
      <c r="M191" s="83"/>
    </row>
    <row r="192" spans="1:13" s="25" customFormat="1" ht="9.75" customHeight="1">
      <c r="A192" s="106" t="s">
        <v>8</v>
      </c>
      <c r="B192" s="106"/>
      <c r="C192" s="33">
        <f t="shared" si="8"/>
        <v>46271.450000000004</v>
      </c>
      <c r="D192" s="33">
        <f aca="true" t="shared" si="10" ref="D192:F194">D199+D222+D229+D236+D243+D250+D258+D265+D272+D279</f>
        <v>20757.15</v>
      </c>
      <c r="E192" s="33">
        <f t="shared" si="10"/>
        <v>12757.15</v>
      </c>
      <c r="F192" s="33">
        <f t="shared" si="10"/>
        <v>12757.15</v>
      </c>
      <c r="G192" s="98"/>
      <c r="H192" s="107"/>
      <c r="I192" s="102"/>
      <c r="J192" s="102"/>
      <c r="K192" s="83"/>
      <c r="L192" s="83"/>
      <c r="M192" s="83"/>
    </row>
    <row r="193" spans="1:13" s="25" customFormat="1" ht="9.75">
      <c r="A193" s="106" t="s">
        <v>9</v>
      </c>
      <c r="B193" s="106"/>
      <c r="C193" s="33">
        <f t="shared" si="8"/>
        <v>0</v>
      </c>
      <c r="D193" s="33">
        <f t="shared" si="10"/>
        <v>0</v>
      </c>
      <c r="E193" s="33">
        <f t="shared" si="10"/>
        <v>0</v>
      </c>
      <c r="F193" s="33">
        <f t="shared" si="10"/>
        <v>0</v>
      </c>
      <c r="G193" s="98"/>
      <c r="H193" s="107"/>
      <c r="I193" s="102"/>
      <c r="J193" s="102"/>
      <c r="K193" s="83"/>
      <c r="L193" s="83"/>
      <c r="M193" s="83"/>
    </row>
    <row r="194" spans="1:13" s="25" customFormat="1" ht="9.75" customHeight="1">
      <c r="A194" s="106" t="s">
        <v>2</v>
      </c>
      <c r="B194" s="106"/>
      <c r="C194" s="33">
        <f t="shared" si="8"/>
        <v>0</v>
      </c>
      <c r="D194" s="33">
        <f t="shared" si="10"/>
        <v>0</v>
      </c>
      <c r="E194" s="33">
        <f t="shared" si="10"/>
        <v>0</v>
      </c>
      <c r="F194" s="33">
        <f t="shared" si="10"/>
        <v>0</v>
      </c>
      <c r="G194" s="98"/>
      <c r="H194" s="107"/>
      <c r="I194" s="102"/>
      <c r="J194" s="102"/>
      <c r="K194" s="83"/>
      <c r="L194" s="83"/>
      <c r="M194" s="83"/>
    </row>
    <row r="195" spans="1:13" s="25" customFormat="1" ht="43.5" customHeight="1">
      <c r="A195" s="35" t="s">
        <v>123</v>
      </c>
      <c r="B195" s="42" t="s">
        <v>234</v>
      </c>
      <c r="C195" s="33"/>
      <c r="D195" s="33"/>
      <c r="E195" s="33"/>
      <c r="F195" s="33"/>
      <c r="G195" s="98" t="s">
        <v>45</v>
      </c>
      <c r="H195" s="107" t="s">
        <v>94</v>
      </c>
      <c r="I195" s="102" t="s">
        <v>169</v>
      </c>
      <c r="J195" s="103" t="s">
        <v>170</v>
      </c>
      <c r="K195" s="83"/>
      <c r="L195" s="83"/>
      <c r="M195" s="83"/>
    </row>
    <row r="196" spans="1:13" s="25" customFormat="1" ht="9.75">
      <c r="A196" s="106" t="s">
        <v>11</v>
      </c>
      <c r="B196" s="106"/>
      <c r="C196" s="33">
        <f aca="true" t="shared" si="11" ref="C196:C201">SUM(D196:F196)</f>
        <v>21800</v>
      </c>
      <c r="D196" s="33">
        <f>SUM(D197:D201)</f>
        <v>21800</v>
      </c>
      <c r="E196" s="33">
        <f>SUM(E197:E201)</f>
        <v>0</v>
      </c>
      <c r="F196" s="33">
        <f>SUM(F197:F201)</f>
        <v>0</v>
      </c>
      <c r="G196" s="98"/>
      <c r="H196" s="107"/>
      <c r="I196" s="102"/>
      <c r="J196" s="104"/>
      <c r="K196" s="83"/>
      <c r="L196" s="83"/>
      <c r="M196" s="83"/>
    </row>
    <row r="197" spans="1:13" s="25" customFormat="1" ht="9.75">
      <c r="A197" s="106" t="s">
        <v>4</v>
      </c>
      <c r="B197" s="106"/>
      <c r="C197" s="33">
        <f t="shared" si="11"/>
        <v>0</v>
      </c>
      <c r="D197" s="33">
        <v>0</v>
      </c>
      <c r="E197" s="33">
        <v>0</v>
      </c>
      <c r="F197" s="33">
        <v>0</v>
      </c>
      <c r="G197" s="98"/>
      <c r="H197" s="107"/>
      <c r="I197" s="102"/>
      <c r="J197" s="104"/>
      <c r="K197" s="83"/>
      <c r="L197" s="83"/>
      <c r="M197" s="83"/>
    </row>
    <row r="198" spans="1:13" s="25" customFormat="1" ht="12" customHeight="1">
      <c r="A198" s="106" t="s">
        <v>7</v>
      </c>
      <c r="B198" s="106"/>
      <c r="C198" s="33">
        <f t="shared" si="11"/>
        <v>18800</v>
      </c>
      <c r="D198" s="33">
        <f aca="true" t="shared" si="12" ref="D198:F199">D205+D213</f>
        <v>18800</v>
      </c>
      <c r="E198" s="33">
        <f t="shared" si="12"/>
        <v>0</v>
      </c>
      <c r="F198" s="33">
        <f t="shared" si="12"/>
        <v>0</v>
      </c>
      <c r="G198" s="98"/>
      <c r="H198" s="107"/>
      <c r="I198" s="102"/>
      <c r="J198" s="104"/>
      <c r="K198" s="83"/>
      <c r="L198" s="83"/>
      <c r="M198" s="83"/>
    </row>
    <row r="199" spans="1:13" s="25" customFormat="1" ht="9.75" customHeight="1">
      <c r="A199" s="106" t="s">
        <v>8</v>
      </c>
      <c r="B199" s="106"/>
      <c r="C199" s="33">
        <f t="shared" si="11"/>
        <v>3000</v>
      </c>
      <c r="D199" s="33">
        <f t="shared" si="12"/>
        <v>3000</v>
      </c>
      <c r="E199" s="33">
        <f t="shared" si="12"/>
        <v>0</v>
      </c>
      <c r="F199" s="33">
        <f t="shared" si="12"/>
        <v>0</v>
      </c>
      <c r="G199" s="98"/>
      <c r="H199" s="107"/>
      <c r="I199" s="102"/>
      <c r="J199" s="104"/>
      <c r="K199" s="83"/>
      <c r="L199" s="83"/>
      <c r="M199" s="83"/>
    </row>
    <row r="200" spans="1:13" s="25" customFormat="1" ht="9.75">
      <c r="A200" s="106" t="s">
        <v>9</v>
      </c>
      <c r="B200" s="106"/>
      <c r="C200" s="33">
        <f t="shared" si="11"/>
        <v>0</v>
      </c>
      <c r="D200" s="33">
        <v>0</v>
      </c>
      <c r="E200" s="33">
        <v>0</v>
      </c>
      <c r="F200" s="33">
        <v>0</v>
      </c>
      <c r="G200" s="98"/>
      <c r="H200" s="107"/>
      <c r="I200" s="102"/>
      <c r="J200" s="104"/>
      <c r="K200" s="83"/>
      <c r="L200" s="83"/>
      <c r="M200" s="83"/>
    </row>
    <row r="201" spans="1:13" s="25" customFormat="1" ht="10.5" customHeight="1">
      <c r="A201" s="106" t="s">
        <v>2</v>
      </c>
      <c r="B201" s="106"/>
      <c r="C201" s="33">
        <f t="shared" si="11"/>
        <v>0</v>
      </c>
      <c r="D201" s="33">
        <v>0</v>
      </c>
      <c r="E201" s="33">
        <v>0</v>
      </c>
      <c r="F201" s="33">
        <v>0</v>
      </c>
      <c r="G201" s="98"/>
      <c r="H201" s="107"/>
      <c r="I201" s="102"/>
      <c r="J201" s="105"/>
      <c r="K201" s="83"/>
      <c r="L201" s="83"/>
      <c r="M201" s="83"/>
    </row>
    <row r="202" spans="1:13" s="25" customFormat="1" ht="19.5">
      <c r="A202" s="35" t="s">
        <v>124</v>
      </c>
      <c r="B202" s="42" t="s">
        <v>95</v>
      </c>
      <c r="C202" s="33"/>
      <c r="D202" s="33"/>
      <c r="E202" s="33"/>
      <c r="F202" s="33"/>
      <c r="G202" s="98" t="s">
        <v>45</v>
      </c>
      <c r="H202" s="107"/>
      <c r="I202" s="102" t="s">
        <v>131</v>
      </c>
      <c r="J202" s="103" t="s">
        <v>140</v>
      </c>
      <c r="K202" s="83"/>
      <c r="L202" s="83"/>
      <c r="M202" s="83"/>
    </row>
    <row r="203" spans="1:13" s="25" customFormat="1" ht="9.75">
      <c r="A203" s="106" t="s">
        <v>11</v>
      </c>
      <c r="B203" s="106"/>
      <c r="C203" s="33">
        <f aca="true" t="shared" si="13" ref="C203:C208">SUM(D203:F203)</f>
        <v>8800</v>
      </c>
      <c r="D203" s="33">
        <f>SUM(D204:D208)</f>
        <v>8800</v>
      </c>
      <c r="E203" s="33">
        <f>SUM(E204:E208)</f>
        <v>0</v>
      </c>
      <c r="F203" s="33">
        <f>SUM(F204:F208)</f>
        <v>0</v>
      </c>
      <c r="G203" s="98"/>
      <c r="H203" s="107"/>
      <c r="I203" s="102"/>
      <c r="J203" s="104"/>
      <c r="K203" s="83"/>
      <c r="L203" s="83"/>
      <c r="M203" s="83"/>
    </row>
    <row r="204" spans="1:13" s="25" customFormat="1" ht="9.75">
      <c r="A204" s="106" t="s">
        <v>4</v>
      </c>
      <c r="B204" s="106"/>
      <c r="C204" s="33">
        <f t="shared" si="13"/>
        <v>0</v>
      </c>
      <c r="D204" s="33">
        <v>0</v>
      </c>
      <c r="E204" s="33">
        <v>0</v>
      </c>
      <c r="F204" s="33">
        <v>0</v>
      </c>
      <c r="G204" s="98"/>
      <c r="H204" s="107"/>
      <c r="I204" s="102"/>
      <c r="J204" s="104"/>
      <c r="K204" s="83"/>
      <c r="L204" s="83"/>
      <c r="M204" s="83"/>
    </row>
    <row r="205" spans="1:13" s="25" customFormat="1" ht="11.25" customHeight="1">
      <c r="A205" s="106" t="s">
        <v>7</v>
      </c>
      <c r="B205" s="106"/>
      <c r="C205" s="33">
        <f t="shared" si="13"/>
        <v>8800</v>
      </c>
      <c r="D205" s="33">
        <v>8800</v>
      </c>
      <c r="E205" s="33">
        <v>0</v>
      </c>
      <c r="F205" s="33">
        <v>0</v>
      </c>
      <c r="G205" s="98"/>
      <c r="H205" s="107"/>
      <c r="I205" s="102"/>
      <c r="J205" s="104"/>
      <c r="K205" s="83"/>
      <c r="L205" s="83"/>
      <c r="M205" s="83"/>
    </row>
    <row r="206" spans="1:13" s="25" customFormat="1" ht="9.75" customHeight="1">
      <c r="A206" s="106" t="s">
        <v>8</v>
      </c>
      <c r="B206" s="106"/>
      <c r="C206" s="33">
        <f t="shared" si="13"/>
        <v>0</v>
      </c>
      <c r="D206" s="33">
        <v>0</v>
      </c>
      <c r="E206" s="33">
        <v>0</v>
      </c>
      <c r="F206" s="33">
        <v>0</v>
      </c>
      <c r="G206" s="98"/>
      <c r="H206" s="107"/>
      <c r="I206" s="102"/>
      <c r="J206" s="104"/>
      <c r="K206" s="83"/>
      <c r="L206" s="83"/>
      <c r="M206" s="83"/>
    </row>
    <row r="207" spans="1:13" s="25" customFormat="1" ht="9.75">
      <c r="A207" s="106" t="s">
        <v>9</v>
      </c>
      <c r="B207" s="106"/>
      <c r="C207" s="33">
        <f t="shared" si="13"/>
        <v>0</v>
      </c>
      <c r="D207" s="33">
        <v>0</v>
      </c>
      <c r="E207" s="33">
        <v>0</v>
      </c>
      <c r="F207" s="33">
        <v>0</v>
      </c>
      <c r="G207" s="98"/>
      <c r="H207" s="107"/>
      <c r="I207" s="102"/>
      <c r="J207" s="104"/>
      <c r="K207" s="83"/>
      <c r="L207" s="83"/>
      <c r="M207" s="83"/>
    </row>
    <row r="208" spans="1:13" s="25" customFormat="1" ht="9.75">
      <c r="A208" s="106" t="s">
        <v>2</v>
      </c>
      <c r="B208" s="106"/>
      <c r="C208" s="33">
        <f t="shared" si="13"/>
        <v>0</v>
      </c>
      <c r="D208" s="33">
        <v>0</v>
      </c>
      <c r="E208" s="33">
        <v>0</v>
      </c>
      <c r="F208" s="33">
        <v>0</v>
      </c>
      <c r="G208" s="98"/>
      <c r="H208" s="107"/>
      <c r="I208" s="102"/>
      <c r="J208" s="105"/>
      <c r="K208" s="83"/>
      <c r="L208" s="83"/>
      <c r="M208" s="83"/>
    </row>
    <row r="209" spans="1:13" s="25" customFormat="1" ht="29.25">
      <c r="A209" s="32"/>
      <c r="B209" s="32" t="s">
        <v>190</v>
      </c>
      <c r="C209" s="33"/>
      <c r="D209" s="33"/>
      <c r="E209" s="33"/>
      <c r="F209" s="33"/>
      <c r="G209" s="39"/>
      <c r="H209" s="67"/>
      <c r="I209" s="35"/>
      <c r="J209" s="35" t="s">
        <v>262</v>
      </c>
      <c r="K209" s="83"/>
      <c r="L209" s="83"/>
      <c r="M209" s="83"/>
    </row>
    <row r="210" spans="1:13" s="25" customFormat="1" ht="29.25">
      <c r="A210" s="35" t="s">
        <v>125</v>
      </c>
      <c r="B210" s="42" t="s">
        <v>96</v>
      </c>
      <c r="C210" s="33"/>
      <c r="D210" s="33"/>
      <c r="E210" s="33"/>
      <c r="F210" s="33"/>
      <c r="G210" s="98" t="s">
        <v>97</v>
      </c>
      <c r="H210" s="123"/>
      <c r="I210" s="102" t="s">
        <v>169</v>
      </c>
      <c r="J210" s="103" t="s">
        <v>170</v>
      </c>
      <c r="K210" s="83"/>
      <c r="L210" s="83"/>
      <c r="M210" s="83"/>
    </row>
    <row r="211" spans="1:13" s="25" customFormat="1" ht="9.75">
      <c r="A211" s="106" t="s">
        <v>11</v>
      </c>
      <c r="B211" s="106"/>
      <c r="C211" s="33">
        <f aca="true" t="shared" si="14" ref="C211:C216">SUM(D211:F211)</f>
        <v>13000</v>
      </c>
      <c r="D211" s="33">
        <f>SUM(D212:D216)</f>
        <v>13000</v>
      </c>
      <c r="E211" s="33">
        <f>SUM(E212:E216)</f>
        <v>0</v>
      </c>
      <c r="F211" s="33">
        <f>SUM(F212:F216)</f>
        <v>0</v>
      </c>
      <c r="G211" s="98"/>
      <c r="H211" s="124"/>
      <c r="I211" s="102"/>
      <c r="J211" s="104"/>
      <c r="K211" s="83"/>
      <c r="L211" s="83"/>
      <c r="M211" s="83"/>
    </row>
    <row r="212" spans="1:13" s="25" customFormat="1" ht="9.75">
      <c r="A212" s="106" t="s">
        <v>4</v>
      </c>
      <c r="B212" s="106"/>
      <c r="C212" s="33">
        <f t="shared" si="14"/>
        <v>0</v>
      </c>
      <c r="D212" s="33">
        <v>0</v>
      </c>
      <c r="E212" s="33">
        <v>0</v>
      </c>
      <c r="F212" s="33">
        <v>0</v>
      </c>
      <c r="G212" s="98"/>
      <c r="H212" s="124"/>
      <c r="I212" s="102"/>
      <c r="J212" s="104"/>
      <c r="K212" s="83"/>
      <c r="L212" s="83"/>
      <c r="M212" s="83"/>
    </row>
    <row r="213" spans="1:13" s="25" customFormat="1" ht="11.25" customHeight="1">
      <c r="A213" s="106" t="s">
        <v>7</v>
      </c>
      <c r="B213" s="106"/>
      <c r="C213" s="33">
        <f t="shared" si="14"/>
        <v>10000</v>
      </c>
      <c r="D213" s="33">
        <v>10000</v>
      </c>
      <c r="E213" s="33">
        <v>0</v>
      </c>
      <c r="F213" s="33">
        <v>0</v>
      </c>
      <c r="G213" s="98"/>
      <c r="H213" s="124"/>
      <c r="I213" s="102"/>
      <c r="J213" s="104"/>
      <c r="K213" s="83"/>
      <c r="L213" s="83"/>
      <c r="M213" s="83"/>
    </row>
    <row r="214" spans="1:13" s="25" customFormat="1" ht="9.75" customHeight="1">
      <c r="A214" s="106" t="s">
        <v>8</v>
      </c>
      <c r="B214" s="106"/>
      <c r="C214" s="33">
        <f t="shared" si="14"/>
        <v>3000</v>
      </c>
      <c r="D214" s="33">
        <v>3000</v>
      </c>
      <c r="E214" s="33">
        <v>0</v>
      </c>
      <c r="F214" s="33">
        <v>0</v>
      </c>
      <c r="G214" s="98"/>
      <c r="H214" s="124"/>
      <c r="I214" s="102"/>
      <c r="J214" s="104"/>
      <c r="K214" s="83"/>
      <c r="L214" s="83"/>
      <c r="M214" s="83"/>
    </row>
    <row r="215" spans="1:13" s="25" customFormat="1" ht="9.75">
      <c r="A215" s="106" t="s">
        <v>9</v>
      </c>
      <c r="B215" s="106"/>
      <c r="C215" s="33">
        <f t="shared" si="14"/>
        <v>0</v>
      </c>
      <c r="D215" s="33">
        <v>0</v>
      </c>
      <c r="E215" s="33">
        <v>0</v>
      </c>
      <c r="F215" s="33">
        <v>0</v>
      </c>
      <c r="G215" s="98"/>
      <c r="H215" s="124"/>
      <c r="I215" s="102"/>
      <c r="J215" s="104"/>
      <c r="K215" s="83"/>
      <c r="L215" s="83"/>
      <c r="M215" s="83"/>
    </row>
    <row r="216" spans="1:13" s="25" customFormat="1" ht="9.75">
      <c r="A216" s="106" t="s">
        <v>2</v>
      </c>
      <c r="B216" s="106"/>
      <c r="C216" s="33">
        <f t="shared" si="14"/>
        <v>0</v>
      </c>
      <c r="D216" s="33">
        <v>0</v>
      </c>
      <c r="E216" s="33">
        <v>0</v>
      </c>
      <c r="F216" s="33">
        <v>0</v>
      </c>
      <c r="G216" s="98"/>
      <c r="H216" s="125"/>
      <c r="I216" s="102"/>
      <c r="J216" s="105"/>
      <c r="K216" s="83"/>
      <c r="L216" s="83"/>
      <c r="M216" s="83"/>
    </row>
    <row r="217" spans="1:13" s="25" customFormat="1" ht="48.75">
      <c r="A217" s="32"/>
      <c r="B217" s="32" t="s">
        <v>261</v>
      </c>
      <c r="C217" s="33"/>
      <c r="D217" s="33"/>
      <c r="E217" s="33"/>
      <c r="F217" s="33"/>
      <c r="G217" s="39"/>
      <c r="H217" s="68"/>
      <c r="I217" s="35"/>
      <c r="J217" s="35" t="s">
        <v>191</v>
      </c>
      <c r="K217" s="83"/>
      <c r="L217" s="83"/>
      <c r="M217" s="83"/>
    </row>
    <row r="218" spans="1:13" s="25" customFormat="1" ht="39">
      <c r="A218" s="35" t="s">
        <v>126</v>
      </c>
      <c r="B218" s="42" t="s">
        <v>99</v>
      </c>
      <c r="C218" s="33"/>
      <c r="D218" s="33"/>
      <c r="E218" s="33"/>
      <c r="F218" s="33"/>
      <c r="G218" s="98" t="s">
        <v>45</v>
      </c>
      <c r="H218" s="107" t="s">
        <v>100</v>
      </c>
      <c r="I218" s="102" t="s">
        <v>169</v>
      </c>
      <c r="J218" s="103" t="s">
        <v>170</v>
      </c>
      <c r="K218" s="83"/>
      <c r="L218" s="83"/>
      <c r="M218" s="83"/>
    </row>
    <row r="219" spans="1:13" s="25" customFormat="1" ht="9.75">
      <c r="A219" s="106" t="s">
        <v>11</v>
      </c>
      <c r="B219" s="106"/>
      <c r="C219" s="33">
        <f aca="true" t="shared" si="15" ref="C219:C224">SUM(D219:F219)</f>
        <v>0</v>
      </c>
      <c r="D219" s="33">
        <f>SUM(D220:D224)</f>
        <v>0</v>
      </c>
      <c r="E219" s="33">
        <f>SUM(E220:E224)</f>
        <v>0</v>
      </c>
      <c r="F219" s="33">
        <f>SUM(F220:F224)</f>
        <v>0</v>
      </c>
      <c r="G219" s="98"/>
      <c r="H219" s="107"/>
      <c r="I219" s="102"/>
      <c r="J219" s="104"/>
      <c r="K219" s="83"/>
      <c r="L219" s="83"/>
      <c r="M219" s="83"/>
    </row>
    <row r="220" spans="1:13" s="25" customFormat="1" ht="9.75">
      <c r="A220" s="106" t="s">
        <v>4</v>
      </c>
      <c r="B220" s="106"/>
      <c r="C220" s="33">
        <f t="shared" si="15"/>
        <v>0</v>
      </c>
      <c r="D220" s="33">
        <v>0</v>
      </c>
      <c r="E220" s="33">
        <v>0</v>
      </c>
      <c r="F220" s="33">
        <v>0</v>
      </c>
      <c r="G220" s="98"/>
      <c r="H220" s="107"/>
      <c r="I220" s="102"/>
      <c r="J220" s="104"/>
      <c r="K220" s="83"/>
      <c r="L220" s="83"/>
      <c r="M220" s="83"/>
    </row>
    <row r="221" spans="1:13" s="25" customFormat="1" ht="10.5" customHeight="1">
      <c r="A221" s="106" t="s">
        <v>7</v>
      </c>
      <c r="B221" s="106"/>
      <c r="C221" s="33">
        <f t="shared" si="15"/>
        <v>0</v>
      </c>
      <c r="D221" s="33">
        <v>0</v>
      </c>
      <c r="E221" s="33">
        <v>0</v>
      </c>
      <c r="F221" s="33">
        <v>0</v>
      </c>
      <c r="G221" s="98"/>
      <c r="H221" s="107"/>
      <c r="I221" s="102"/>
      <c r="J221" s="104"/>
      <c r="K221" s="83"/>
      <c r="L221" s="83"/>
      <c r="M221" s="83"/>
    </row>
    <row r="222" spans="1:13" s="25" customFormat="1" ht="9.75" customHeight="1">
      <c r="A222" s="106" t="s">
        <v>8</v>
      </c>
      <c r="B222" s="106"/>
      <c r="C222" s="33">
        <f t="shared" si="15"/>
        <v>0</v>
      </c>
      <c r="D222" s="33">
        <v>0</v>
      </c>
      <c r="E222" s="33">
        <v>0</v>
      </c>
      <c r="F222" s="33">
        <v>0</v>
      </c>
      <c r="G222" s="98"/>
      <c r="H222" s="107"/>
      <c r="I222" s="102"/>
      <c r="J222" s="104"/>
      <c r="K222" s="83"/>
      <c r="L222" s="83"/>
      <c r="M222" s="83"/>
    </row>
    <row r="223" spans="1:13" s="25" customFormat="1" ht="9.75">
      <c r="A223" s="106" t="s">
        <v>9</v>
      </c>
      <c r="B223" s="106"/>
      <c r="C223" s="33">
        <f t="shared" si="15"/>
        <v>0</v>
      </c>
      <c r="D223" s="33">
        <v>0</v>
      </c>
      <c r="E223" s="33">
        <v>0</v>
      </c>
      <c r="F223" s="33">
        <v>0</v>
      </c>
      <c r="G223" s="98"/>
      <c r="H223" s="107"/>
      <c r="I223" s="102"/>
      <c r="J223" s="104"/>
      <c r="K223" s="83"/>
      <c r="L223" s="83"/>
      <c r="M223" s="83"/>
    </row>
    <row r="224" spans="1:13" s="25" customFormat="1" ht="9.75">
      <c r="A224" s="106" t="s">
        <v>2</v>
      </c>
      <c r="B224" s="106"/>
      <c r="C224" s="33">
        <f t="shared" si="15"/>
        <v>0</v>
      </c>
      <c r="D224" s="33">
        <v>0</v>
      </c>
      <c r="E224" s="33">
        <v>0</v>
      </c>
      <c r="F224" s="33">
        <v>0</v>
      </c>
      <c r="G224" s="98"/>
      <c r="H224" s="107"/>
      <c r="I224" s="102"/>
      <c r="J224" s="105"/>
      <c r="K224" s="83"/>
      <c r="L224" s="83"/>
      <c r="M224" s="83"/>
    </row>
    <row r="225" spans="1:13" s="25" customFormat="1" ht="21" customHeight="1">
      <c r="A225" s="35" t="s">
        <v>202</v>
      </c>
      <c r="B225" s="42" t="s">
        <v>103</v>
      </c>
      <c r="C225" s="33"/>
      <c r="D225" s="33"/>
      <c r="E225" s="33"/>
      <c r="F225" s="33"/>
      <c r="G225" s="98" t="s">
        <v>45</v>
      </c>
      <c r="H225" s="107"/>
      <c r="I225" s="102" t="s">
        <v>169</v>
      </c>
      <c r="J225" s="103" t="s">
        <v>170</v>
      </c>
      <c r="K225" s="83"/>
      <c r="L225" s="83"/>
      <c r="M225" s="83"/>
    </row>
    <row r="226" spans="1:13" s="25" customFormat="1" ht="9.75">
      <c r="A226" s="106" t="s">
        <v>11</v>
      </c>
      <c r="B226" s="106"/>
      <c r="C226" s="33">
        <f aca="true" t="shared" si="16" ref="C226:C231">SUM(D226:F226)</f>
        <v>5000</v>
      </c>
      <c r="D226" s="33">
        <f>SUM(D227:D231)</f>
        <v>5000</v>
      </c>
      <c r="E226" s="33">
        <f>SUM(E227:E231)</f>
        <v>0</v>
      </c>
      <c r="F226" s="33">
        <f>SUM(F227:F231)</f>
        <v>0</v>
      </c>
      <c r="G226" s="98"/>
      <c r="H226" s="107"/>
      <c r="I226" s="102"/>
      <c r="J226" s="104"/>
      <c r="K226" s="83"/>
      <c r="L226" s="83"/>
      <c r="M226" s="83"/>
    </row>
    <row r="227" spans="1:13" s="25" customFormat="1" ht="11.25" customHeight="1">
      <c r="A227" s="106" t="s">
        <v>4</v>
      </c>
      <c r="B227" s="106"/>
      <c r="C227" s="33">
        <f t="shared" si="16"/>
        <v>0</v>
      </c>
      <c r="D227" s="33">
        <v>0</v>
      </c>
      <c r="E227" s="33">
        <v>0</v>
      </c>
      <c r="F227" s="33">
        <v>0</v>
      </c>
      <c r="G227" s="98"/>
      <c r="H227" s="107"/>
      <c r="I227" s="102"/>
      <c r="J227" s="104"/>
      <c r="K227" s="83"/>
      <c r="L227" s="83"/>
      <c r="M227" s="83"/>
    </row>
    <row r="228" spans="1:13" s="25" customFormat="1" ht="12" customHeight="1">
      <c r="A228" s="106" t="s">
        <v>7</v>
      </c>
      <c r="B228" s="106"/>
      <c r="C228" s="33">
        <f t="shared" si="16"/>
        <v>5000</v>
      </c>
      <c r="D228" s="33">
        <v>5000</v>
      </c>
      <c r="E228" s="33">
        <v>0</v>
      </c>
      <c r="F228" s="33">
        <v>0</v>
      </c>
      <c r="G228" s="98"/>
      <c r="H228" s="107"/>
      <c r="I228" s="102"/>
      <c r="J228" s="104"/>
      <c r="K228" s="83"/>
      <c r="L228" s="83"/>
      <c r="M228" s="83"/>
    </row>
    <row r="229" spans="1:13" s="25" customFormat="1" ht="9.75">
      <c r="A229" s="106" t="s">
        <v>8</v>
      </c>
      <c r="B229" s="106"/>
      <c r="C229" s="33">
        <f t="shared" si="16"/>
        <v>0</v>
      </c>
      <c r="D229" s="33">
        <v>0</v>
      </c>
      <c r="E229" s="33">
        <v>0</v>
      </c>
      <c r="F229" s="33">
        <v>0</v>
      </c>
      <c r="G229" s="98"/>
      <c r="H229" s="107"/>
      <c r="I229" s="102"/>
      <c r="J229" s="104"/>
      <c r="K229" s="83"/>
      <c r="L229" s="83"/>
      <c r="M229" s="83"/>
    </row>
    <row r="230" spans="1:13" s="25" customFormat="1" ht="9.75">
      <c r="A230" s="106" t="s">
        <v>9</v>
      </c>
      <c r="B230" s="106"/>
      <c r="C230" s="33">
        <f t="shared" si="16"/>
        <v>0</v>
      </c>
      <c r="D230" s="33">
        <v>0</v>
      </c>
      <c r="E230" s="33">
        <v>0</v>
      </c>
      <c r="F230" s="33">
        <v>0</v>
      </c>
      <c r="G230" s="98"/>
      <c r="H230" s="107"/>
      <c r="I230" s="102"/>
      <c r="J230" s="104"/>
      <c r="K230" s="83"/>
      <c r="L230" s="83"/>
      <c r="M230" s="83"/>
    </row>
    <row r="231" spans="1:13" s="25" customFormat="1" ht="9.75">
      <c r="A231" s="106" t="s">
        <v>2</v>
      </c>
      <c r="B231" s="106"/>
      <c r="C231" s="33">
        <f t="shared" si="16"/>
        <v>0</v>
      </c>
      <c r="D231" s="33">
        <v>0</v>
      </c>
      <c r="E231" s="33">
        <v>0</v>
      </c>
      <c r="F231" s="33">
        <v>0</v>
      </c>
      <c r="G231" s="98"/>
      <c r="H231" s="107"/>
      <c r="I231" s="102"/>
      <c r="J231" s="105"/>
      <c r="K231" s="83"/>
      <c r="L231" s="83"/>
      <c r="M231" s="83"/>
    </row>
    <row r="232" spans="1:13" s="25" customFormat="1" ht="48.75">
      <c r="A232" s="35" t="s">
        <v>127</v>
      </c>
      <c r="B232" s="42" t="s">
        <v>105</v>
      </c>
      <c r="C232" s="33"/>
      <c r="D232" s="33"/>
      <c r="E232" s="33"/>
      <c r="F232" s="33"/>
      <c r="G232" s="98" t="s">
        <v>45</v>
      </c>
      <c r="H232" s="107"/>
      <c r="I232" s="102" t="s">
        <v>169</v>
      </c>
      <c r="J232" s="103" t="s">
        <v>170</v>
      </c>
      <c r="K232" s="83"/>
      <c r="L232" s="83"/>
      <c r="M232" s="83"/>
    </row>
    <row r="233" spans="1:13" s="25" customFormat="1" ht="9.75">
      <c r="A233" s="106" t="s">
        <v>11</v>
      </c>
      <c r="B233" s="106"/>
      <c r="C233" s="33">
        <f aca="true" t="shared" si="17" ref="C233:C238">SUM(D233:F233)</f>
        <v>0</v>
      </c>
      <c r="D233" s="33">
        <f>SUM(D234:D238)</f>
        <v>0</v>
      </c>
      <c r="E233" s="33">
        <f>SUM(E234:E238)</f>
        <v>0</v>
      </c>
      <c r="F233" s="33">
        <f>SUM(F234:F238)</f>
        <v>0</v>
      </c>
      <c r="G233" s="98"/>
      <c r="H233" s="107"/>
      <c r="I233" s="102"/>
      <c r="J233" s="104"/>
      <c r="K233" s="83"/>
      <c r="L233" s="83"/>
      <c r="M233" s="83"/>
    </row>
    <row r="234" spans="1:13" s="25" customFormat="1" ht="11.25" customHeight="1">
      <c r="A234" s="106" t="s">
        <v>4</v>
      </c>
      <c r="B234" s="106"/>
      <c r="C234" s="33">
        <f t="shared" si="17"/>
        <v>0</v>
      </c>
      <c r="D234" s="33">
        <v>0</v>
      </c>
      <c r="E234" s="33">
        <v>0</v>
      </c>
      <c r="F234" s="33">
        <v>0</v>
      </c>
      <c r="G234" s="98"/>
      <c r="H234" s="107"/>
      <c r="I234" s="102"/>
      <c r="J234" s="104"/>
      <c r="K234" s="83"/>
      <c r="L234" s="83"/>
      <c r="M234" s="83"/>
    </row>
    <row r="235" spans="1:13" s="25" customFormat="1" ht="10.5" customHeight="1">
      <c r="A235" s="106" t="s">
        <v>7</v>
      </c>
      <c r="B235" s="106"/>
      <c r="C235" s="33">
        <f t="shared" si="17"/>
        <v>0</v>
      </c>
      <c r="D235" s="33">
        <v>0</v>
      </c>
      <c r="E235" s="33">
        <v>0</v>
      </c>
      <c r="F235" s="33">
        <v>0</v>
      </c>
      <c r="G235" s="98"/>
      <c r="H235" s="107"/>
      <c r="I235" s="102"/>
      <c r="J235" s="104"/>
      <c r="K235" s="83"/>
      <c r="L235" s="83"/>
      <c r="M235" s="83"/>
    </row>
    <row r="236" spans="1:13" s="25" customFormat="1" ht="9.75">
      <c r="A236" s="106" t="s">
        <v>8</v>
      </c>
      <c r="B236" s="106"/>
      <c r="C236" s="33">
        <f t="shared" si="17"/>
        <v>0</v>
      </c>
      <c r="D236" s="33">
        <v>0</v>
      </c>
      <c r="E236" s="33">
        <v>0</v>
      </c>
      <c r="F236" s="33">
        <v>0</v>
      </c>
      <c r="G236" s="98"/>
      <c r="H236" s="107"/>
      <c r="I236" s="102"/>
      <c r="J236" s="104"/>
      <c r="K236" s="83"/>
      <c r="L236" s="83"/>
      <c r="M236" s="83"/>
    </row>
    <row r="237" spans="1:13" s="25" customFormat="1" ht="9.75">
      <c r="A237" s="106" t="s">
        <v>9</v>
      </c>
      <c r="B237" s="106"/>
      <c r="C237" s="33">
        <f t="shared" si="17"/>
        <v>0</v>
      </c>
      <c r="D237" s="33">
        <v>0</v>
      </c>
      <c r="E237" s="33">
        <v>0</v>
      </c>
      <c r="F237" s="33">
        <v>0</v>
      </c>
      <c r="G237" s="98"/>
      <c r="H237" s="107"/>
      <c r="I237" s="102"/>
      <c r="J237" s="104"/>
      <c r="K237" s="83"/>
      <c r="L237" s="83"/>
      <c r="M237" s="83"/>
    </row>
    <row r="238" spans="1:13" s="25" customFormat="1" ht="9" customHeight="1">
      <c r="A238" s="106" t="s">
        <v>2</v>
      </c>
      <c r="B238" s="106"/>
      <c r="C238" s="33">
        <f t="shared" si="17"/>
        <v>0</v>
      </c>
      <c r="D238" s="33">
        <v>0</v>
      </c>
      <c r="E238" s="33">
        <v>0</v>
      </c>
      <c r="F238" s="33">
        <v>0</v>
      </c>
      <c r="G238" s="98"/>
      <c r="H238" s="107"/>
      <c r="I238" s="102"/>
      <c r="J238" s="105"/>
      <c r="K238" s="83"/>
      <c r="L238" s="83"/>
      <c r="M238" s="83"/>
    </row>
    <row r="239" spans="1:13" s="25" customFormat="1" ht="30.75" customHeight="1">
      <c r="A239" s="35" t="s">
        <v>128</v>
      </c>
      <c r="B239" s="42" t="s">
        <v>109</v>
      </c>
      <c r="C239" s="33"/>
      <c r="D239" s="33"/>
      <c r="E239" s="33"/>
      <c r="F239" s="33"/>
      <c r="G239" s="98" t="s">
        <v>45</v>
      </c>
      <c r="H239" s="107"/>
      <c r="I239" s="102" t="s">
        <v>169</v>
      </c>
      <c r="J239" s="103" t="s">
        <v>170</v>
      </c>
      <c r="K239" s="83"/>
      <c r="L239" s="83"/>
      <c r="M239" s="83"/>
    </row>
    <row r="240" spans="1:13" s="25" customFormat="1" ht="9.75">
      <c r="A240" s="106" t="s">
        <v>11</v>
      </c>
      <c r="B240" s="106"/>
      <c r="C240" s="33">
        <f aca="true" t="shared" si="18" ref="C240:C245">SUM(D240:F240)</f>
        <v>0</v>
      </c>
      <c r="D240" s="33">
        <f>SUM(D241:D245)</f>
        <v>0</v>
      </c>
      <c r="E240" s="33">
        <f>SUM(E241:E245)</f>
        <v>0</v>
      </c>
      <c r="F240" s="33">
        <f>SUM(F241:F245)</f>
        <v>0</v>
      </c>
      <c r="G240" s="98"/>
      <c r="H240" s="107"/>
      <c r="I240" s="102"/>
      <c r="J240" s="104"/>
      <c r="K240" s="83"/>
      <c r="L240" s="83"/>
      <c r="M240" s="83"/>
    </row>
    <row r="241" spans="1:13" s="25" customFormat="1" ht="11.25" customHeight="1">
      <c r="A241" s="106" t="s">
        <v>4</v>
      </c>
      <c r="B241" s="106"/>
      <c r="C241" s="33">
        <f t="shared" si="18"/>
        <v>0</v>
      </c>
      <c r="D241" s="33">
        <v>0</v>
      </c>
      <c r="E241" s="33">
        <v>0</v>
      </c>
      <c r="F241" s="33">
        <v>0</v>
      </c>
      <c r="G241" s="98"/>
      <c r="H241" s="107"/>
      <c r="I241" s="102"/>
      <c r="J241" s="104"/>
      <c r="K241" s="83"/>
      <c r="L241" s="83"/>
      <c r="M241" s="83"/>
    </row>
    <row r="242" spans="1:13" s="25" customFormat="1" ht="9.75">
      <c r="A242" s="106" t="s">
        <v>7</v>
      </c>
      <c r="B242" s="106"/>
      <c r="C242" s="33">
        <f t="shared" si="18"/>
        <v>0</v>
      </c>
      <c r="D242" s="33">
        <v>0</v>
      </c>
      <c r="E242" s="33">
        <v>0</v>
      </c>
      <c r="F242" s="33">
        <v>0</v>
      </c>
      <c r="G242" s="98"/>
      <c r="H242" s="107"/>
      <c r="I242" s="102"/>
      <c r="J242" s="104"/>
      <c r="K242" s="83"/>
      <c r="L242" s="83"/>
      <c r="M242" s="83"/>
    </row>
    <row r="243" spans="1:13" s="25" customFormat="1" ht="9.75">
      <c r="A243" s="106" t="s">
        <v>8</v>
      </c>
      <c r="B243" s="106"/>
      <c r="C243" s="33">
        <f t="shared" si="18"/>
        <v>0</v>
      </c>
      <c r="D243" s="33">
        <v>0</v>
      </c>
      <c r="E243" s="33">
        <v>0</v>
      </c>
      <c r="F243" s="33">
        <v>0</v>
      </c>
      <c r="G243" s="98"/>
      <c r="H243" s="107"/>
      <c r="I243" s="102"/>
      <c r="J243" s="104"/>
      <c r="K243" s="83"/>
      <c r="L243" s="83"/>
      <c r="M243" s="83"/>
    </row>
    <row r="244" spans="1:13" s="25" customFormat="1" ht="9.75">
      <c r="A244" s="106" t="s">
        <v>9</v>
      </c>
      <c r="B244" s="106"/>
      <c r="C244" s="33">
        <f t="shared" si="18"/>
        <v>0</v>
      </c>
      <c r="D244" s="33">
        <v>0</v>
      </c>
      <c r="E244" s="33">
        <v>0</v>
      </c>
      <c r="F244" s="33">
        <v>0</v>
      </c>
      <c r="G244" s="98"/>
      <c r="H244" s="107"/>
      <c r="I244" s="102"/>
      <c r="J244" s="104"/>
      <c r="K244" s="83"/>
      <c r="L244" s="83"/>
      <c r="M244" s="83"/>
    </row>
    <row r="245" spans="1:13" s="25" customFormat="1" ht="9.75">
      <c r="A245" s="106" t="s">
        <v>2</v>
      </c>
      <c r="B245" s="106"/>
      <c r="C245" s="33">
        <f t="shared" si="18"/>
        <v>0</v>
      </c>
      <c r="D245" s="33">
        <v>0</v>
      </c>
      <c r="E245" s="33">
        <v>0</v>
      </c>
      <c r="F245" s="33">
        <v>0</v>
      </c>
      <c r="G245" s="98"/>
      <c r="H245" s="107"/>
      <c r="I245" s="102"/>
      <c r="J245" s="105"/>
      <c r="K245" s="83"/>
      <c r="L245" s="83"/>
      <c r="M245" s="83"/>
    </row>
    <row r="246" spans="1:13" s="25" customFormat="1" ht="28.5" customHeight="1">
      <c r="A246" s="35" t="s">
        <v>203</v>
      </c>
      <c r="B246" s="42" t="s">
        <v>298</v>
      </c>
      <c r="C246" s="33"/>
      <c r="D246" s="33"/>
      <c r="E246" s="33"/>
      <c r="F246" s="33"/>
      <c r="G246" s="99" t="s">
        <v>45</v>
      </c>
      <c r="H246" s="99"/>
      <c r="I246" s="102" t="s">
        <v>169</v>
      </c>
      <c r="J246" s="103" t="s">
        <v>170</v>
      </c>
      <c r="K246" s="83"/>
      <c r="L246" s="83"/>
      <c r="M246" s="83"/>
    </row>
    <row r="247" spans="1:13" s="25" customFormat="1" ht="9.75">
      <c r="A247" s="106" t="s">
        <v>11</v>
      </c>
      <c r="B247" s="106"/>
      <c r="C247" s="33">
        <f aca="true" t="shared" si="19" ref="C247:C252">SUM(D247:F247)</f>
        <v>213875.2</v>
      </c>
      <c r="D247" s="33">
        <f>SUM(D248:D252)</f>
        <v>68629.8</v>
      </c>
      <c r="E247" s="33">
        <f>SUM(E248:E252)</f>
        <v>75622.7</v>
      </c>
      <c r="F247" s="33">
        <f>SUM(F248:F252)</f>
        <v>69622.7</v>
      </c>
      <c r="G247" s="100"/>
      <c r="H247" s="100"/>
      <c r="I247" s="102"/>
      <c r="J247" s="104"/>
      <c r="K247" s="83"/>
      <c r="L247" s="83"/>
      <c r="M247" s="83"/>
    </row>
    <row r="248" spans="1:13" s="25" customFormat="1" ht="11.25" customHeight="1">
      <c r="A248" s="106" t="s">
        <v>4</v>
      </c>
      <c r="B248" s="106"/>
      <c r="C248" s="33">
        <f t="shared" si="19"/>
        <v>0</v>
      </c>
      <c r="D248" s="33">
        <v>0</v>
      </c>
      <c r="E248" s="33">
        <v>0</v>
      </c>
      <c r="F248" s="33">
        <v>0</v>
      </c>
      <c r="G248" s="100"/>
      <c r="H248" s="100"/>
      <c r="I248" s="102"/>
      <c r="J248" s="104"/>
      <c r="K248" s="83"/>
      <c r="L248" s="83"/>
      <c r="M248" s="83"/>
    </row>
    <row r="249" spans="1:13" s="25" customFormat="1" ht="13.5" customHeight="1">
      <c r="A249" s="106" t="s">
        <v>7</v>
      </c>
      <c r="B249" s="106"/>
      <c r="C249" s="33">
        <f t="shared" si="19"/>
        <v>213875.2</v>
      </c>
      <c r="D249" s="33">
        <v>68629.8</v>
      </c>
      <c r="E249" s="33">
        <v>75622.7</v>
      </c>
      <c r="F249" s="33">
        <v>69622.7</v>
      </c>
      <c r="G249" s="100"/>
      <c r="H249" s="100"/>
      <c r="I249" s="102"/>
      <c r="J249" s="104"/>
      <c r="K249" s="83"/>
      <c r="L249" s="83"/>
      <c r="M249" s="83"/>
    </row>
    <row r="250" spans="1:13" s="25" customFormat="1" ht="9.75">
      <c r="A250" s="106" t="s">
        <v>8</v>
      </c>
      <c r="B250" s="106"/>
      <c r="C250" s="33">
        <f t="shared" si="19"/>
        <v>0</v>
      </c>
      <c r="D250" s="33">
        <v>0</v>
      </c>
      <c r="E250" s="33">
        <v>0</v>
      </c>
      <c r="F250" s="33">
        <v>0</v>
      </c>
      <c r="G250" s="100"/>
      <c r="H250" s="100"/>
      <c r="I250" s="102"/>
      <c r="J250" s="104"/>
      <c r="K250" s="83"/>
      <c r="L250" s="83"/>
      <c r="M250" s="83"/>
    </row>
    <row r="251" spans="1:13" s="25" customFormat="1" ht="9.75">
      <c r="A251" s="106" t="s">
        <v>9</v>
      </c>
      <c r="B251" s="106"/>
      <c r="C251" s="33">
        <f t="shared" si="19"/>
        <v>0</v>
      </c>
      <c r="D251" s="33">
        <v>0</v>
      </c>
      <c r="E251" s="33">
        <v>0</v>
      </c>
      <c r="F251" s="33">
        <v>0</v>
      </c>
      <c r="G251" s="100"/>
      <c r="H251" s="100"/>
      <c r="I251" s="102"/>
      <c r="J251" s="104"/>
      <c r="K251" s="83"/>
      <c r="L251" s="83"/>
      <c r="M251" s="83"/>
    </row>
    <row r="252" spans="1:13" s="25" customFormat="1" ht="9.75" customHeight="1">
      <c r="A252" s="106" t="s">
        <v>2</v>
      </c>
      <c r="B252" s="106"/>
      <c r="C252" s="33">
        <f t="shared" si="19"/>
        <v>0</v>
      </c>
      <c r="D252" s="33">
        <v>0</v>
      </c>
      <c r="E252" s="33">
        <v>0</v>
      </c>
      <c r="F252" s="33">
        <v>0</v>
      </c>
      <c r="G252" s="100"/>
      <c r="H252" s="100"/>
      <c r="I252" s="102"/>
      <c r="J252" s="105"/>
      <c r="K252" s="83"/>
      <c r="L252" s="83"/>
      <c r="M252" s="83"/>
    </row>
    <row r="253" spans="1:13" s="25" customFormat="1" ht="33" customHeight="1">
      <c r="A253" s="32"/>
      <c r="B253" s="66" t="s">
        <v>192</v>
      </c>
      <c r="C253" s="33"/>
      <c r="D253" s="33"/>
      <c r="E253" s="33"/>
      <c r="F253" s="33"/>
      <c r="G253" s="104"/>
      <c r="H253" s="104"/>
      <c r="I253" s="35"/>
      <c r="J253" s="35" t="s">
        <v>183</v>
      </c>
      <c r="K253" s="83"/>
      <c r="L253" s="83"/>
      <c r="M253" s="83"/>
    </row>
    <row r="254" spans="1:13" s="25" customFormat="1" ht="48.75">
      <c r="A254" s="35" t="s">
        <v>204</v>
      </c>
      <c r="B254" s="42" t="s">
        <v>299</v>
      </c>
      <c r="C254" s="33"/>
      <c r="D254" s="33"/>
      <c r="E254" s="33"/>
      <c r="F254" s="33"/>
      <c r="G254" s="99" t="s">
        <v>45</v>
      </c>
      <c r="H254" s="107" t="s">
        <v>146</v>
      </c>
      <c r="I254" s="102" t="s">
        <v>169</v>
      </c>
      <c r="J254" s="103" t="s">
        <v>170</v>
      </c>
      <c r="K254" s="83"/>
      <c r="L254" s="83"/>
      <c r="M254" s="83"/>
    </row>
    <row r="255" spans="1:13" s="25" customFormat="1" ht="9.75" customHeight="1">
      <c r="A255" s="106" t="s">
        <v>11</v>
      </c>
      <c r="B255" s="106"/>
      <c r="C255" s="33">
        <f aca="true" t="shared" si="20" ref="C255:C260">SUM(D255:F255)</f>
        <v>75940.9</v>
      </c>
      <c r="D255" s="33">
        <f>SUM(D256:D260)</f>
        <v>33094.6</v>
      </c>
      <c r="E255" s="33">
        <f>SUM(E256:E260)</f>
        <v>21512.9</v>
      </c>
      <c r="F255" s="33">
        <f>SUM(F256:F260)</f>
        <v>21333.4</v>
      </c>
      <c r="G255" s="100"/>
      <c r="H255" s="107"/>
      <c r="I255" s="102"/>
      <c r="J255" s="104"/>
      <c r="K255" s="83"/>
      <c r="L255" s="83"/>
      <c r="M255" s="83"/>
    </row>
    <row r="256" spans="1:13" s="25" customFormat="1" ht="11.25" customHeight="1">
      <c r="A256" s="106" t="s">
        <v>4</v>
      </c>
      <c r="B256" s="106"/>
      <c r="C256" s="33">
        <f t="shared" si="20"/>
        <v>0</v>
      </c>
      <c r="D256" s="33">
        <v>0</v>
      </c>
      <c r="E256" s="33">
        <v>0</v>
      </c>
      <c r="F256" s="33">
        <v>0</v>
      </c>
      <c r="G256" s="100"/>
      <c r="H256" s="107"/>
      <c r="I256" s="102"/>
      <c r="J256" s="104"/>
      <c r="K256" s="83"/>
      <c r="L256" s="83"/>
      <c r="M256" s="83"/>
    </row>
    <row r="257" spans="1:13" s="25" customFormat="1" ht="12" customHeight="1">
      <c r="A257" s="106" t="s">
        <v>7</v>
      </c>
      <c r="B257" s="106"/>
      <c r="C257" s="33">
        <f t="shared" si="20"/>
        <v>55940.9</v>
      </c>
      <c r="D257" s="33">
        <v>23094.6</v>
      </c>
      <c r="E257" s="33">
        <v>16512.9</v>
      </c>
      <c r="F257" s="33">
        <v>16333.4</v>
      </c>
      <c r="G257" s="100"/>
      <c r="H257" s="107"/>
      <c r="I257" s="102"/>
      <c r="J257" s="104"/>
      <c r="K257" s="83"/>
      <c r="L257" s="83"/>
      <c r="M257" s="83"/>
    </row>
    <row r="258" spans="1:13" s="25" customFormat="1" ht="9.75" customHeight="1">
      <c r="A258" s="106" t="s">
        <v>8</v>
      </c>
      <c r="B258" s="106"/>
      <c r="C258" s="33">
        <f t="shared" si="20"/>
        <v>20000</v>
      </c>
      <c r="D258" s="33">
        <v>10000</v>
      </c>
      <c r="E258" s="33">
        <v>5000</v>
      </c>
      <c r="F258" s="33">
        <v>5000</v>
      </c>
      <c r="G258" s="100"/>
      <c r="H258" s="107"/>
      <c r="I258" s="102"/>
      <c r="J258" s="104"/>
      <c r="K258" s="83"/>
      <c r="L258" s="83"/>
      <c r="M258" s="83"/>
    </row>
    <row r="259" spans="1:13" s="25" customFormat="1" ht="9.75" customHeight="1">
      <c r="A259" s="106" t="s">
        <v>9</v>
      </c>
      <c r="B259" s="106"/>
      <c r="C259" s="33">
        <f t="shared" si="20"/>
        <v>0</v>
      </c>
      <c r="D259" s="33">
        <v>0</v>
      </c>
      <c r="E259" s="33">
        <v>0</v>
      </c>
      <c r="F259" s="33">
        <v>0</v>
      </c>
      <c r="G259" s="100"/>
      <c r="H259" s="107"/>
      <c r="I259" s="102"/>
      <c r="J259" s="104"/>
      <c r="K259" s="83"/>
      <c r="L259" s="83"/>
      <c r="M259" s="83"/>
    </row>
    <row r="260" spans="1:13" s="25" customFormat="1" ht="13.5" customHeight="1">
      <c r="A260" s="106" t="s">
        <v>2</v>
      </c>
      <c r="B260" s="106"/>
      <c r="C260" s="33">
        <f t="shared" si="20"/>
        <v>0</v>
      </c>
      <c r="D260" s="33">
        <v>0</v>
      </c>
      <c r="E260" s="33">
        <v>0</v>
      </c>
      <c r="F260" s="33">
        <v>0</v>
      </c>
      <c r="G260" s="101"/>
      <c r="H260" s="107"/>
      <c r="I260" s="102"/>
      <c r="J260" s="105"/>
      <c r="K260" s="83"/>
      <c r="L260" s="83"/>
      <c r="M260" s="83"/>
    </row>
    <row r="261" spans="1:13" s="25" customFormat="1" ht="48.75">
      <c r="A261" s="35" t="s">
        <v>205</v>
      </c>
      <c r="B261" s="42" t="s">
        <v>114</v>
      </c>
      <c r="C261" s="33"/>
      <c r="D261" s="33"/>
      <c r="E261" s="33"/>
      <c r="F261" s="33"/>
      <c r="G261" s="98" t="s">
        <v>45</v>
      </c>
      <c r="H261" s="107" t="s">
        <v>144</v>
      </c>
      <c r="I261" s="102" t="s">
        <v>169</v>
      </c>
      <c r="J261" s="103" t="s">
        <v>170</v>
      </c>
      <c r="K261" s="83"/>
      <c r="L261" s="83"/>
      <c r="M261" s="83"/>
    </row>
    <row r="262" spans="1:13" s="25" customFormat="1" ht="9.75">
      <c r="A262" s="106" t="s">
        <v>11</v>
      </c>
      <c r="B262" s="106"/>
      <c r="C262" s="33">
        <f aca="true" t="shared" si="21" ref="C262:C267">SUM(D262:F262)</f>
        <v>0</v>
      </c>
      <c r="D262" s="33">
        <f>SUM(D263:D267)</f>
        <v>0</v>
      </c>
      <c r="E262" s="33">
        <f>SUM(E263:E267)</f>
        <v>0</v>
      </c>
      <c r="F262" s="33">
        <f>SUM(F263:F267)</f>
        <v>0</v>
      </c>
      <c r="G262" s="98"/>
      <c r="H262" s="107"/>
      <c r="I262" s="102"/>
      <c r="J262" s="104"/>
      <c r="K262" s="83"/>
      <c r="L262" s="83"/>
      <c r="M262" s="83"/>
    </row>
    <row r="263" spans="1:13" s="25" customFormat="1" ht="11.25" customHeight="1">
      <c r="A263" s="106" t="s">
        <v>4</v>
      </c>
      <c r="B263" s="106"/>
      <c r="C263" s="33">
        <f t="shared" si="21"/>
        <v>0</v>
      </c>
      <c r="D263" s="33">
        <v>0</v>
      </c>
      <c r="E263" s="33">
        <v>0</v>
      </c>
      <c r="F263" s="33">
        <v>0</v>
      </c>
      <c r="G263" s="98"/>
      <c r="H263" s="107"/>
      <c r="I263" s="102"/>
      <c r="J263" s="104"/>
      <c r="K263" s="83"/>
      <c r="L263" s="83"/>
      <c r="M263" s="83"/>
    </row>
    <row r="264" spans="1:13" s="25" customFormat="1" ht="12.75" customHeight="1">
      <c r="A264" s="106" t="s">
        <v>7</v>
      </c>
      <c r="B264" s="106"/>
      <c r="C264" s="33">
        <f t="shared" si="21"/>
        <v>0</v>
      </c>
      <c r="D264" s="33">
        <v>0</v>
      </c>
      <c r="E264" s="33">
        <v>0</v>
      </c>
      <c r="F264" s="33">
        <v>0</v>
      </c>
      <c r="G264" s="98"/>
      <c r="H264" s="107"/>
      <c r="I264" s="102"/>
      <c r="J264" s="104"/>
      <c r="K264" s="83"/>
      <c r="L264" s="83"/>
      <c r="M264" s="83"/>
    </row>
    <row r="265" spans="1:13" s="25" customFormat="1" ht="9.75">
      <c r="A265" s="106" t="s">
        <v>8</v>
      </c>
      <c r="B265" s="106"/>
      <c r="C265" s="33">
        <f t="shared" si="21"/>
        <v>0</v>
      </c>
      <c r="D265" s="33">
        <v>0</v>
      </c>
      <c r="E265" s="33">
        <v>0</v>
      </c>
      <c r="F265" s="33">
        <v>0</v>
      </c>
      <c r="G265" s="98"/>
      <c r="H265" s="107"/>
      <c r="I265" s="102"/>
      <c r="J265" s="104"/>
      <c r="K265" s="83"/>
      <c r="L265" s="83"/>
      <c r="M265" s="83"/>
    </row>
    <row r="266" spans="1:13" s="25" customFormat="1" ht="9.75">
      <c r="A266" s="106" t="s">
        <v>9</v>
      </c>
      <c r="B266" s="106"/>
      <c r="C266" s="33">
        <f t="shared" si="21"/>
        <v>0</v>
      </c>
      <c r="D266" s="33">
        <v>0</v>
      </c>
      <c r="E266" s="33">
        <v>0</v>
      </c>
      <c r="F266" s="33">
        <v>0</v>
      </c>
      <c r="G266" s="98"/>
      <c r="H266" s="107"/>
      <c r="I266" s="102"/>
      <c r="J266" s="104"/>
      <c r="K266" s="83"/>
      <c r="L266" s="83"/>
      <c r="M266" s="83"/>
    </row>
    <row r="267" spans="1:13" s="25" customFormat="1" ht="9.75">
      <c r="A267" s="106" t="s">
        <v>2</v>
      </c>
      <c r="B267" s="106"/>
      <c r="C267" s="33">
        <f t="shared" si="21"/>
        <v>0</v>
      </c>
      <c r="D267" s="33">
        <v>0</v>
      </c>
      <c r="E267" s="33">
        <v>0</v>
      </c>
      <c r="F267" s="33">
        <v>0</v>
      </c>
      <c r="G267" s="98"/>
      <c r="H267" s="107"/>
      <c r="I267" s="102"/>
      <c r="J267" s="105"/>
      <c r="K267" s="83"/>
      <c r="L267" s="83"/>
      <c r="M267" s="83"/>
    </row>
    <row r="268" spans="1:13" s="25" customFormat="1" ht="58.5">
      <c r="A268" s="35" t="s">
        <v>206</v>
      </c>
      <c r="B268" s="42" t="s">
        <v>115</v>
      </c>
      <c r="C268" s="33"/>
      <c r="D268" s="33"/>
      <c r="E268" s="33"/>
      <c r="F268" s="33"/>
      <c r="G268" s="98" t="s">
        <v>45</v>
      </c>
      <c r="H268" s="107" t="s">
        <v>145</v>
      </c>
      <c r="I268" s="102" t="s">
        <v>169</v>
      </c>
      <c r="J268" s="103" t="s">
        <v>170</v>
      </c>
      <c r="K268" s="83"/>
      <c r="L268" s="83"/>
      <c r="M268" s="83"/>
    </row>
    <row r="269" spans="1:13" s="25" customFormat="1" ht="9.75">
      <c r="A269" s="106" t="s">
        <v>11</v>
      </c>
      <c r="B269" s="106"/>
      <c r="C269" s="33">
        <f aca="true" t="shared" si="22" ref="C269:C274">SUM(D269:F269)</f>
        <v>600</v>
      </c>
      <c r="D269" s="33">
        <f>SUM(D270:D274)</f>
        <v>600</v>
      </c>
      <c r="E269" s="33">
        <f>SUM(E270:E274)</f>
        <v>0</v>
      </c>
      <c r="F269" s="33">
        <f>SUM(F270:F274)</f>
        <v>0</v>
      </c>
      <c r="G269" s="98"/>
      <c r="H269" s="107"/>
      <c r="I269" s="102"/>
      <c r="J269" s="104"/>
      <c r="K269" s="83"/>
      <c r="L269" s="83"/>
      <c r="M269" s="83"/>
    </row>
    <row r="270" spans="1:13" s="25" customFormat="1" ht="9.75" customHeight="1">
      <c r="A270" s="106" t="s">
        <v>4</v>
      </c>
      <c r="B270" s="106"/>
      <c r="C270" s="33">
        <f t="shared" si="22"/>
        <v>0</v>
      </c>
      <c r="D270" s="33">
        <v>0</v>
      </c>
      <c r="E270" s="33">
        <v>0</v>
      </c>
      <c r="F270" s="33">
        <v>0</v>
      </c>
      <c r="G270" s="98"/>
      <c r="H270" s="107"/>
      <c r="I270" s="102"/>
      <c r="J270" s="104"/>
      <c r="K270" s="83"/>
      <c r="L270" s="83"/>
      <c r="M270" s="83"/>
    </row>
    <row r="271" spans="1:13" s="25" customFormat="1" ht="9.75" customHeight="1">
      <c r="A271" s="106" t="s">
        <v>7</v>
      </c>
      <c r="B271" s="106"/>
      <c r="C271" s="33">
        <f t="shared" si="22"/>
        <v>600</v>
      </c>
      <c r="D271" s="33">
        <v>600</v>
      </c>
      <c r="E271" s="33">
        <v>0</v>
      </c>
      <c r="F271" s="33">
        <v>0</v>
      </c>
      <c r="G271" s="98"/>
      <c r="H271" s="107"/>
      <c r="I271" s="102"/>
      <c r="J271" s="104"/>
      <c r="K271" s="83"/>
      <c r="L271" s="83"/>
      <c r="M271" s="83"/>
    </row>
    <row r="272" spans="1:13" s="25" customFormat="1" ht="9.75">
      <c r="A272" s="106" t="s">
        <v>8</v>
      </c>
      <c r="B272" s="106"/>
      <c r="C272" s="33">
        <f t="shared" si="22"/>
        <v>0</v>
      </c>
      <c r="D272" s="33">
        <v>0</v>
      </c>
      <c r="E272" s="33">
        <v>0</v>
      </c>
      <c r="F272" s="33">
        <v>0</v>
      </c>
      <c r="G272" s="98"/>
      <c r="H272" s="107"/>
      <c r="I272" s="102"/>
      <c r="J272" s="104"/>
      <c r="K272" s="83"/>
      <c r="L272" s="83"/>
      <c r="M272" s="83"/>
    </row>
    <row r="273" spans="1:13" s="25" customFormat="1" ht="9.75">
      <c r="A273" s="106" t="s">
        <v>9</v>
      </c>
      <c r="B273" s="106"/>
      <c r="C273" s="33">
        <f t="shared" si="22"/>
        <v>0</v>
      </c>
      <c r="D273" s="33">
        <v>0</v>
      </c>
      <c r="E273" s="33">
        <v>0</v>
      </c>
      <c r="F273" s="33">
        <v>0</v>
      </c>
      <c r="G273" s="98"/>
      <c r="H273" s="107"/>
      <c r="I273" s="102"/>
      <c r="J273" s="104"/>
      <c r="K273" s="83"/>
      <c r="L273" s="83"/>
      <c r="M273" s="83"/>
    </row>
    <row r="274" spans="1:13" s="25" customFormat="1" ht="12.75" customHeight="1">
      <c r="A274" s="106" t="s">
        <v>2</v>
      </c>
      <c r="B274" s="106"/>
      <c r="C274" s="33">
        <f t="shared" si="22"/>
        <v>0</v>
      </c>
      <c r="D274" s="33">
        <v>0</v>
      </c>
      <c r="E274" s="33">
        <v>0</v>
      </c>
      <c r="F274" s="33">
        <v>0</v>
      </c>
      <c r="G274" s="98"/>
      <c r="H274" s="107"/>
      <c r="I274" s="102"/>
      <c r="J274" s="105"/>
      <c r="K274" s="83"/>
      <c r="L274" s="83"/>
      <c r="M274" s="83"/>
    </row>
    <row r="275" spans="1:13" s="25" customFormat="1" ht="40.5" customHeight="1">
      <c r="A275" s="35" t="s">
        <v>200</v>
      </c>
      <c r="B275" s="42" t="s">
        <v>116</v>
      </c>
      <c r="C275" s="33"/>
      <c r="D275" s="33"/>
      <c r="E275" s="33"/>
      <c r="F275" s="33"/>
      <c r="G275" s="98"/>
      <c r="H275" s="107" t="s">
        <v>110</v>
      </c>
      <c r="I275" s="102" t="s">
        <v>169</v>
      </c>
      <c r="J275" s="103" t="s">
        <v>170</v>
      </c>
      <c r="K275" s="83"/>
      <c r="L275" s="83"/>
      <c r="M275" s="83"/>
    </row>
    <row r="276" spans="1:13" s="25" customFormat="1" ht="9.75">
      <c r="A276" s="106" t="s">
        <v>11</v>
      </c>
      <c r="B276" s="106"/>
      <c r="C276" s="33">
        <f aca="true" t="shared" si="23" ref="C276:C281">SUM(D276:F276)</f>
        <v>125900.04384</v>
      </c>
      <c r="D276" s="33">
        <f>SUM(D277:D281)</f>
        <v>78150.785</v>
      </c>
      <c r="E276" s="33">
        <f>SUM(E277:E281)</f>
        <v>23296.696</v>
      </c>
      <c r="F276" s="33">
        <f>SUM(F277:F281)</f>
        <v>24452.56284</v>
      </c>
      <c r="G276" s="98"/>
      <c r="H276" s="107"/>
      <c r="I276" s="102"/>
      <c r="J276" s="104"/>
      <c r="K276" s="83"/>
      <c r="L276" s="83"/>
      <c r="M276" s="83"/>
    </row>
    <row r="277" spans="1:13" s="25" customFormat="1" ht="11.25" customHeight="1">
      <c r="A277" s="106" t="s">
        <v>4</v>
      </c>
      <c r="B277" s="106"/>
      <c r="C277" s="33">
        <f t="shared" si="23"/>
        <v>0</v>
      </c>
      <c r="D277" s="33">
        <v>0</v>
      </c>
      <c r="E277" s="33">
        <v>0</v>
      </c>
      <c r="F277" s="33">
        <v>0</v>
      </c>
      <c r="G277" s="98"/>
      <c r="H277" s="107"/>
      <c r="I277" s="102"/>
      <c r="J277" s="104"/>
      <c r="K277" s="83"/>
      <c r="L277" s="83"/>
      <c r="M277" s="83"/>
    </row>
    <row r="278" spans="1:13" s="25" customFormat="1" ht="9.75" customHeight="1">
      <c r="A278" s="106" t="s">
        <v>7</v>
      </c>
      <c r="B278" s="106"/>
      <c r="C278" s="33">
        <f t="shared" si="23"/>
        <v>102628.59384000002</v>
      </c>
      <c r="D278" s="33">
        <f aca="true" t="shared" si="24" ref="D278:F279">D285+D295+D302+D309</f>
        <v>70393.63500000001</v>
      </c>
      <c r="E278" s="33">
        <f t="shared" si="24"/>
        <v>15539.546</v>
      </c>
      <c r="F278" s="33">
        <f t="shared" si="24"/>
        <v>16695.41284</v>
      </c>
      <c r="G278" s="98"/>
      <c r="H278" s="107"/>
      <c r="I278" s="102"/>
      <c r="J278" s="104"/>
      <c r="K278" s="83"/>
      <c r="L278" s="83"/>
      <c r="M278" s="83"/>
    </row>
    <row r="279" spans="1:13" s="25" customFormat="1" ht="9.75">
      <c r="A279" s="106" t="s">
        <v>8</v>
      </c>
      <c r="B279" s="106"/>
      <c r="C279" s="33">
        <f t="shared" si="23"/>
        <v>23271.449999999997</v>
      </c>
      <c r="D279" s="33">
        <f t="shared" si="24"/>
        <v>7757.15</v>
      </c>
      <c r="E279" s="33">
        <f t="shared" si="24"/>
        <v>7757.15</v>
      </c>
      <c r="F279" s="33">
        <f t="shared" si="24"/>
        <v>7757.15</v>
      </c>
      <c r="G279" s="98"/>
      <c r="H279" s="107"/>
      <c r="I279" s="102"/>
      <c r="J279" s="104"/>
      <c r="K279" s="83"/>
      <c r="L279" s="83"/>
      <c r="M279" s="83"/>
    </row>
    <row r="280" spans="1:13" s="25" customFormat="1" ht="9.75">
      <c r="A280" s="106" t="s">
        <v>9</v>
      </c>
      <c r="B280" s="106"/>
      <c r="C280" s="33">
        <f t="shared" si="23"/>
        <v>0</v>
      </c>
      <c r="D280" s="33">
        <v>0</v>
      </c>
      <c r="E280" s="33">
        <v>0</v>
      </c>
      <c r="F280" s="33">
        <v>0</v>
      </c>
      <c r="G280" s="98"/>
      <c r="H280" s="107"/>
      <c r="I280" s="102"/>
      <c r="J280" s="104"/>
      <c r="K280" s="83"/>
      <c r="L280" s="83"/>
      <c r="M280" s="83"/>
    </row>
    <row r="281" spans="1:13" s="25" customFormat="1" ht="9.75">
      <c r="A281" s="106" t="s">
        <v>2</v>
      </c>
      <c r="B281" s="106"/>
      <c r="C281" s="33">
        <f t="shared" si="23"/>
        <v>0</v>
      </c>
      <c r="D281" s="33">
        <v>0</v>
      </c>
      <c r="E281" s="33">
        <v>0</v>
      </c>
      <c r="F281" s="33">
        <v>0</v>
      </c>
      <c r="G281" s="98"/>
      <c r="H281" s="107"/>
      <c r="I281" s="102"/>
      <c r="J281" s="105"/>
      <c r="K281" s="83"/>
      <c r="L281" s="83"/>
      <c r="M281" s="83"/>
    </row>
    <row r="282" spans="1:13" s="25" customFormat="1" ht="39">
      <c r="A282" s="35" t="s">
        <v>201</v>
      </c>
      <c r="B282" s="42" t="s">
        <v>117</v>
      </c>
      <c r="C282" s="33"/>
      <c r="D282" s="33"/>
      <c r="E282" s="33"/>
      <c r="F282" s="33"/>
      <c r="G282" s="98" t="s">
        <v>46</v>
      </c>
      <c r="H282" s="107"/>
      <c r="I282" s="102" t="s">
        <v>169</v>
      </c>
      <c r="J282" s="103" t="s">
        <v>170</v>
      </c>
      <c r="K282" s="83"/>
      <c r="L282" s="83"/>
      <c r="M282" s="83"/>
    </row>
    <row r="283" spans="1:13" s="25" customFormat="1" ht="9.75" customHeight="1">
      <c r="A283" s="106" t="s">
        <v>11</v>
      </c>
      <c r="B283" s="106"/>
      <c r="C283" s="33">
        <f aca="true" t="shared" si="25" ref="C283:C288">SUM(D283:F283)</f>
        <v>70645.59384</v>
      </c>
      <c r="D283" s="33">
        <f>SUM(D284:D288)</f>
        <v>52810.635</v>
      </c>
      <c r="E283" s="33">
        <f>SUM(E284:E288)</f>
        <v>8339.546</v>
      </c>
      <c r="F283" s="33">
        <f>SUM(F284:F288)</f>
        <v>9495.41284</v>
      </c>
      <c r="G283" s="98"/>
      <c r="H283" s="107"/>
      <c r="I283" s="102"/>
      <c r="J283" s="104"/>
      <c r="K283" s="83"/>
      <c r="L283" s="83"/>
      <c r="M283" s="83"/>
    </row>
    <row r="284" spans="1:13" s="25" customFormat="1" ht="9.75" customHeight="1">
      <c r="A284" s="106" t="s">
        <v>4</v>
      </c>
      <c r="B284" s="106"/>
      <c r="C284" s="33">
        <f t="shared" si="25"/>
        <v>0</v>
      </c>
      <c r="D284" s="33">
        <v>0</v>
      </c>
      <c r="E284" s="33">
        <v>0</v>
      </c>
      <c r="F284" s="33">
        <v>0</v>
      </c>
      <c r="G284" s="98"/>
      <c r="H284" s="107"/>
      <c r="I284" s="102"/>
      <c r="J284" s="104"/>
      <c r="K284" s="83"/>
      <c r="L284" s="83"/>
      <c r="M284" s="83"/>
    </row>
    <row r="285" spans="1:13" s="25" customFormat="1" ht="9.75" customHeight="1">
      <c r="A285" s="106" t="s">
        <v>7</v>
      </c>
      <c r="B285" s="106"/>
      <c r="C285" s="33">
        <f t="shared" si="25"/>
        <v>70645.59384</v>
      </c>
      <c r="D285" s="33">
        <v>52810.635</v>
      </c>
      <c r="E285" s="33">
        <v>8339.546</v>
      </c>
      <c r="F285" s="33">
        <v>9495.41284</v>
      </c>
      <c r="G285" s="98"/>
      <c r="H285" s="107"/>
      <c r="I285" s="102"/>
      <c r="J285" s="104"/>
      <c r="K285" s="83"/>
      <c r="L285" s="83"/>
      <c r="M285" s="83"/>
    </row>
    <row r="286" spans="1:13" s="25" customFormat="1" ht="9.75" customHeight="1">
      <c r="A286" s="106" t="s">
        <v>8</v>
      </c>
      <c r="B286" s="106"/>
      <c r="C286" s="33">
        <f t="shared" si="25"/>
        <v>0</v>
      </c>
      <c r="D286" s="33">
        <v>0</v>
      </c>
      <c r="E286" s="33">
        <v>0</v>
      </c>
      <c r="F286" s="33">
        <v>0</v>
      </c>
      <c r="G286" s="98"/>
      <c r="H286" s="107"/>
      <c r="I286" s="102"/>
      <c r="J286" s="104"/>
      <c r="K286" s="83"/>
      <c r="L286" s="83"/>
      <c r="M286" s="83"/>
    </row>
    <row r="287" spans="1:13" s="25" customFormat="1" ht="9.75" customHeight="1">
      <c r="A287" s="106" t="s">
        <v>9</v>
      </c>
      <c r="B287" s="106"/>
      <c r="C287" s="33">
        <f t="shared" si="25"/>
        <v>0</v>
      </c>
      <c r="D287" s="33">
        <v>0</v>
      </c>
      <c r="E287" s="33">
        <v>0</v>
      </c>
      <c r="F287" s="33">
        <v>0</v>
      </c>
      <c r="G287" s="98"/>
      <c r="H287" s="107"/>
      <c r="I287" s="102"/>
      <c r="J287" s="104"/>
      <c r="K287" s="83"/>
      <c r="L287" s="83"/>
      <c r="M287" s="83"/>
    </row>
    <row r="288" spans="1:13" s="25" customFormat="1" ht="9.75" customHeight="1">
      <c r="A288" s="106" t="s">
        <v>2</v>
      </c>
      <c r="B288" s="106"/>
      <c r="C288" s="33">
        <f t="shared" si="25"/>
        <v>0</v>
      </c>
      <c r="D288" s="33">
        <v>0</v>
      </c>
      <c r="E288" s="33">
        <v>0</v>
      </c>
      <c r="F288" s="33">
        <v>0</v>
      </c>
      <c r="G288" s="98"/>
      <c r="H288" s="107"/>
      <c r="I288" s="102"/>
      <c r="J288" s="105"/>
      <c r="K288" s="83"/>
      <c r="L288" s="83"/>
      <c r="M288" s="83"/>
    </row>
    <row r="289" spans="1:13" s="25" customFormat="1" ht="19.5">
      <c r="A289" s="32"/>
      <c r="B289" s="32" t="s">
        <v>193</v>
      </c>
      <c r="C289" s="33"/>
      <c r="D289" s="33"/>
      <c r="E289" s="33"/>
      <c r="F289" s="33"/>
      <c r="G289" s="39"/>
      <c r="H289" s="41"/>
      <c r="I289" s="35"/>
      <c r="J289" s="35" t="s">
        <v>262</v>
      </c>
      <c r="K289" s="83"/>
      <c r="L289" s="83"/>
      <c r="M289" s="83"/>
    </row>
    <row r="290" spans="1:13" s="25" customFormat="1" ht="19.5">
      <c r="A290" s="32"/>
      <c r="B290" s="32" t="s">
        <v>194</v>
      </c>
      <c r="C290" s="33"/>
      <c r="D290" s="33"/>
      <c r="E290" s="33"/>
      <c r="F290" s="33"/>
      <c r="G290" s="39"/>
      <c r="H290" s="41"/>
      <c r="I290" s="35"/>
      <c r="J290" s="35" t="s">
        <v>263</v>
      </c>
      <c r="K290" s="83"/>
      <c r="L290" s="83"/>
      <c r="M290" s="83"/>
    </row>
    <row r="291" spans="1:13" s="25" customFormat="1" ht="19.5">
      <c r="A291" s="32"/>
      <c r="B291" s="32" t="s">
        <v>195</v>
      </c>
      <c r="C291" s="33"/>
      <c r="D291" s="33"/>
      <c r="E291" s="33"/>
      <c r="F291" s="33"/>
      <c r="G291" s="39"/>
      <c r="H291" s="41"/>
      <c r="I291" s="35"/>
      <c r="J291" s="35" t="s">
        <v>264</v>
      </c>
      <c r="K291" s="83"/>
      <c r="L291" s="83"/>
      <c r="M291" s="83"/>
    </row>
    <row r="292" spans="1:13" s="25" customFormat="1" ht="39">
      <c r="A292" s="35" t="s">
        <v>177</v>
      </c>
      <c r="B292" s="42" t="s">
        <v>118</v>
      </c>
      <c r="C292" s="33"/>
      <c r="D292" s="33"/>
      <c r="E292" s="33"/>
      <c r="F292" s="33"/>
      <c r="G292" s="99" t="s">
        <v>259</v>
      </c>
      <c r="H292" s="107"/>
      <c r="I292" s="102" t="s">
        <v>169</v>
      </c>
      <c r="J292" s="103" t="s">
        <v>170</v>
      </c>
      <c r="K292" s="83"/>
      <c r="L292" s="83"/>
      <c r="M292" s="83"/>
    </row>
    <row r="293" spans="1:13" s="25" customFormat="1" ht="9.75">
      <c r="A293" s="106" t="s">
        <v>11</v>
      </c>
      <c r="B293" s="106"/>
      <c r="C293" s="33">
        <f aca="true" t="shared" si="26" ref="C293:C298">SUM(D293:F293)</f>
        <v>45821.450000000004</v>
      </c>
      <c r="D293" s="33">
        <f>SUM(D294:D298)</f>
        <v>17907.15</v>
      </c>
      <c r="E293" s="33">
        <f>SUM(E294:E298)</f>
        <v>13957.15</v>
      </c>
      <c r="F293" s="33">
        <f>SUM(F294:F298)</f>
        <v>13957.15</v>
      </c>
      <c r="G293" s="100"/>
      <c r="H293" s="107"/>
      <c r="I293" s="102"/>
      <c r="J293" s="104"/>
      <c r="K293" s="83"/>
      <c r="L293" s="83"/>
      <c r="M293" s="83"/>
    </row>
    <row r="294" spans="1:13" s="25" customFormat="1" ht="9.75">
      <c r="A294" s="106" t="s">
        <v>4</v>
      </c>
      <c r="B294" s="106"/>
      <c r="C294" s="33">
        <f t="shared" si="26"/>
        <v>0</v>
      </c>
      <c r="D294" s="33">
        <v>0</v>
      </c>
      <c r="E294" s="33">
        <v>0</v>
      </c>
      <c r="F294" s="33">
        <v>0</v>
      </c>
      <c r="G294" s="100"/>
      <c r="H294" s="107"/>
      <c r="I294" s="102"/>
      <c r="J294" s="104"/>
      <c r="K294" s="83"/>
      <c r="L294" s="83"/>
      <c r="M294" s="83"/>
    </row>
    <row r="295" spans="1:13" s="25" customFormat="1" ht="11.25" customHeight="1">
      <c r="A295" s="106" t="s">
        <v>7</v>
      </c>
      <c r="B295" s="106"/>
      <c r="C295" s="33">
        <f t="shared" si="26"/>
        <v>22550</v>
      </c>
      <c r="D295" s="33">
        <v>10150</v>
      </c>
      <c r="E295" s="33">
        <v>6200</v>
      </c>
      <c r="F295" s="33">
        <v>6200</v>
      </c>
      <c r="G295" s="100"/>
      <c r="H295" s="107"/>
      <c r="I295" s="102"/>
      <c r="J295" s="104"/>
      <c r="K295" s="83"/>
      <c r="L295" s="83"/>
      <c r="M295" s="83"/>
    </row>
    <row r="296" spans="1:13" s="25" customFormat="1" ht="9.75" customHeight="1">
      <c r="A296" s="106" t="s">
        <v>8</v>
      </c>
      <c r="B296" s="106"/>
      <c r="C296" s="33">
        <f t="shared" si="26"/>
        <v>23271.449999999997</v>
      </c>
      <c r="D296" s="33">
        <v>7757.15</v>
      </c>
      <c r="E296" s="33">
        <v>7757.15</v>
      </c>
      <c r="F296" s="33">
        <v>7757.15</v>
      </c>
      <c r="G296" s="100"/>
      <c r="H296" s="107"/>
      <c r="I296" s="102"/>
      <c r="J296" s="104"/>
      <c r="K296" s="83"/>
      <c r="L296" s="83"/>
      <c r="M296" s="83"/>
    </row>
    <row r="297" spans="1:13" s="25" customFormat="1" ht="9.75">
      <c r="A297" s="106" t="s">
        <v>9</v>
      </c>
      <c r="B297" s="106"/>
      <c r="C297" s="33">
        <f t="shared" si="26"/>
        <v>0</v>
      </c>
      <c r="D297" s="33">
        <v>0</v>
      </c>
      <c r="E297" s="33">
        <v>0</v>
      </c>
      <c r="F297" s="33">
        <v>0</v>
      </c>
      <c r="G297" s="100"/>
      <c r="H297" s="107"/>
      <c r="I297" s="102"/>
      <c r="J297" s="104"/>
      <c r="K297" s="83"/>
      <c r="L297" s="83"/>
      <c r="M297" s="83"/>
    </row>
    <row r="298" spans="1:13" s="25" customFormat="1" ht="9.75">
      <c r="A298" s="106" t="s">
        <v>2</v>
      </c>
      <c r="B298" s="106"/>
      <c r="C298" s="33">
        <f t="shared" si="26"/>
        <v>0</v>
      </c>
      <c r="D298" s="33">
        <v>0</v>
      </c>
      <c r="E298" s="33">
        <v>0</v>
      </c>
      <c r="F298" s="33">
        <v>0</v>
      </c>
      <c r="G298" s="101"/>
      <c r="H298" s="107"/>
      <c r="I298" s="102"/>
      <c r="J298" s="105"/>
      <c r="K298" s="83"/>
      <c r="L298" s="83"/>
      <c r="M298" s="83"/>
    </row>
    <row r="299" spans="1:13" s="25" customFormat="1" ht="45" customHeight="1">
      <c r="A299" s="35" t="s">
        <v>175</v>
      </c>
      <c r="B299" s="42" t="s">
        <v>118</v>
      </c>
      <c r="C299" s="33"/>
      <c r="D299" s="33"/>
      <c r="E299" s="33"/>
      <c r="F299" s="33"/>
      <c r="G299" s="99" t="s">
        <v>271</v>
      </c>
      <c r="H299" s="107"/>
      <c r="I299" s="102" t="s">
        <v>169</v>
      </c>
      <c r="J299" s="103" t="s">
        <v>170</v>
      </c>
      <c r="K299" s="83"/>
      <c r="L299" s="83"/>
      <c r="M299" s="83"/>
    </row>
    <row r="300" spans="1:13" s="25" customFormat="1" ht="9.75">
      <c r="A300" s="106" t="s">
        <v>11</v>
      </c>
      <c r="B300" s="106"/>
      <c r="C300" s="33">
        <f aca="true" t="shared" si="27" ref="C300:C305">SUM(D300:F300)</f>
        <v>3850</v>
      </c>
      <c r="D300" s="33">
        <f>SUM(D301:D305)</f>
        <v>1850</v>
      </c>
      <c r="E300" s="33">
        <f>SUM(E301:E305)</f>
        <v>1000</v>
      </c>
      <c r="F300" s="33">
        <f>SUM(F301:F305)</f>
        <v>1000</v>
      </c>
      <c r="G300" s="100"/>
      <c r="H300" s="107"/>
      <c r="I300" s="102"/>
      <c r="J300" s="104"/>
      <c r="K300" s="83"/>
      <c r="L300" s="83"/>
      <c r="M300" s="83"/>
    </row>
    <row r="301" spans="1:13" s="25" customFormat="1" ht="9.75">
      <c r="A301" s="106" t="s">
        <v>4</v>
      </c>
      <c r="B301" s="106"/>
      <c r="C301" s="33">
        <f t="shared" si="27"/>
        <v>0</v>
      </c>
      <c r="D301" s="33">
        <v>0</v>
      </c>
      <c r="E301" s="33">
        <v>0</v>
      </c>
      <c r="F301" s="33">
        <v>0</v>
      </c>
      <c r="G301" s="100"/>
      <c r="H301" s="107"/>
      <c r="I301" s="102"/>
      <c r="J301" s="104"/>
      <c r="K301" s="83"/>
      <c r="L301" s="83"/>
      <c r="M301" s="83"/>
    </row>
    <row r="302" spans="1:13" s="25" customFormat="1" ht="11.25" customHeight="1">
      <c r="A302" s="106" t="s">
        <v>7</v>
      </c>
      <c r="B302" s="106"/>
      <c r="C302" s="33">
        <f t="shared" si="27"/>
        <v>3850</v>
      </c>
      <c r="D302" s="33">
        <v>1850</v>
      </c>
      <c r="E302" s="33">
        <v>1000</v>
      </c>
      <c r="F302" s="33">
        <v>1000</v>
      </c>
      <c r="G302" s="100"/>
      <c r="H302" s="107"/>
      <c r="I302" s="102"/>
      <c r="J302" s="104"/>
      <c r="K302" s="83"/>
      <c r="L302" s="83"/>
      <c r="M302" s="83"/>
    </row>
    <row r="303" spans="1:13" s="25" customFormat="1" ht="9.75" customHeight="1">
      <c r="A303" s="106" t="s">
        <v>8</v>
      </c>
      <c r="B303" s="106"/>
      <c r="C303" s="33">
        <f t="shared" si="27"/>
        <v>0</v>
      </c>
      <c r="D303" s="33">
        <v>0</v>
      </c>
      <c r="E303" s="33">
        <v>0</v>
      </c>
      <c r="F303" s="33">
        <v>0</v>
      </c>
      <c r="G303" s="100"/>
      <c r="H303" s="107"/>
      <c r="I303" s="102"/>
      <c r="J303" s="104"/>
      <c r="K303" s="83"/>
      <c r="L303" s="83"/>
      <c r="M303" s="83"/>
    </row>
    <row r="304" spans="1:13" s="25" customFormat="1" ht="9.75">
      <c r="A304" s="106" t="s">
        <v>9</v>
      </c>
      <c r="B304" s="106"/>
      <c r="C304" s="33">
        <f t="shared" si="27"/>
        <v>0</v>
      </c>
      <c r="D304" s="33">
        <v>0</v>
      </c>
      <c r="E304" s="33">
        <v>0</v>
      </c>
      <c r="F304" s="33">
        <v>0</v>
      </c>
      <c r="G304" s="100"/>
      <c r="H304" s="107"/>
      <c r="I304" s="102"/>
      <c r="J304" s="104"/>
      <c r="K304" s="83"/>
      <c r="L304" s="83"/>
      <c r="M304" s="83"/>
    </row>
    <row r="305" spans="1:13" s="25" customFormat="1" ht="9.75">
      <c r="A305" s="106" t="s">
        <v>2</v>
      </c>
      <c r="B305" s="106"/>
      <c r="C305" s="33">
        <f t="shared" si="27"/>
        <v>0</v>
      </c>
      <c r="D305" s="33">
        <v>0</v>
      </c>
      <c r="E305" s="33">
        <v>0</v>
      </c>
      <c r="F305" s="33">
        <v>0</v>
      </c>
      <c r="G305" s="101"/>
      <c r="H305" s="107"/>
      <c r="I305" s="102"/>
      <c r="J305" s="105"/>
      <c r="K305" s="83"/>
      <c r="L305" s="83"/>
      <c r="M305" s="83"/>
    </row>
    <row r="306" spans="1:13" s="25" customFormat="1" ht="39">
      <c r="A306" s="35" t="s">
        <v>176</v>
      </c>
      <c r="B306" s="42" t="s">
        <v>119</v>
      </c>
      <c r="C306" s="33"/>
      <c r="D306" s="33"/>
      <c r="E306" s="33"/>
      <c r="F306" s="33"/>
      <c r="G306" s="99" t="s">
        <v>47</v>
      </c>
      <c r="H306" s="107"/>
      <c r="I306" s="102" t="s">
        <v>169</v>
      </c>
      <c r="J306" s="103" t="s">
        <v>170</v>
      </c>
      <c r="K306" s="83"/>
      <c r="L306" s="83"/>
      <c r="M306" s="83"/>
    </row>
    <row r="307" spans="1:13" s="25" customFormat="1" ht="9.75">
      <c r="A307" s="106" t="s">
        <v>11</v>
      </c>
      <c r="B307" s="106"/>
      <c r="C307" s="33">
        <f aca="true" t="shared" si="28" ref="C307:C312">SUM(D307:F307)</f>
        <v>5583</v>
      </c>
      <c r="D307" s="33">
        <f>SUM(D308:D312)</f>
        <v>5583</v>
      </c>
      <c r="E307" s="33">
        <f>SUM(E308:E312)</f>
        <v>0</v>
      </c>
      <c r="F307" s="33">
        <f>SUM(F308:F312)</f>
        <v>0</v>
      </c>
      <c r="G307" s="100"/>
      <c r="H307" s="107"/>
      <c r="I307" s="102"/>
      <c r="J307" s="104"/>
      <c r="K307" s="83"/>
      <c r="L307" s="83"/>
      <c r="M307" s="83"/>
    </row>
    <row r="308" spans="1:13" s="25" customFormat="1" ht="9.75">
      <c r="A308" s="106" t="s">
        <v>4</v>
      </c>
      <c r="B308" s="106"/>
      <c r="C308" s="33">
        <f t="shared" si="28"/>
        <v>0</v>
      </c>
      <c r="D308" s="33">
        <v>0</v>
      </c>
      <c r="E308" s="33">
        <v>0</v>
      </c>
      <c r="F308" s="33">
        <v>0</v>
      </c>
      <c r="G308" s="100"/>
      <c r="H308" s="107"/>
      <c r="I308" s="102"/>
      <c r="J308" s="104"/>
      <c r="K308" s="83"/>
      <c r="L308" s="83"/>
      <c r="M308" s="83"/>
    </row>
    <row r="309" spans="1:13" s="25" customFormat="1" ht="11.25" customHeight="1">
      <c r="A309" s="106" t="s">
        <v>7</v>
      </c>
      <c r="B309" s="106"/>
      <c r="C309" s="33">
        <f t="shared" si="28"/>
        <v>5583</v>
      </c>
      <c r="D309" s="33">
        <v>5583</v>
      </c>
      <c r="E309" s="33">
        <v>0</v>
      </c>
      <c r="F309" s="33">
        <v>0</v>
      </c>
      <c r="G309" s="100"/>
      <c r="H309" s="107"/>
      <c r="I309" s="102"/>
      <c r="J309" s="104"/>
      <c r="K309" s="83"/>
      <c r="L309" s="83"/>
      <c r="M309" s="83"/>
    </row>
    <row r="310" spans="1:13" s="25" customFormat="1" ht="9.75" customHeight="1">
      <c r="A310" s="106" t="s">
        <v>8</v>
      </c>
      <c r="B310" s="106"/>
      <c r="C310" s="33">
        <f t="shared" si="28"/>
        <v>0</v>
      </c>
      <c r="D310" s="33">
        <v>0</v>
      </c>
      <c r="E310" s="33">
        <v>0</v>
      </c>
      <c r="F310" s="33">
        <v>0</v>
      </c>
      <c r="G310" s="100"/>
      <c r="H310" s="107"/>
      <c r="I310" s="102"/>
      <c r="J310" s="104"/>
      <c r="K310" s="144"/>
      <c r="L310" s="145"/>
      <c r="M310" s="145"/>
    </row>
    <row r="311" spans="1:13" s="25" customFormat="1" ht="9.75">
      <c r="A311" s="106" t="s">
        <v>9</v>
      </c>
      <c r="B311" s="106"/>
      <c r="C311" s="33">
        <f t="shared" si="28"/>
        <v>0</v>
      </c>
      <c r="D311" s="33">
        <v>0</v>
      </c>
      <c r="E311" s="33">
        <v>0</v>
      </c>
      <c r="F311" s="33">
        <v>0</v>
      </c>
      <c r="G311" s="100"/>
      <c r="H311" s="107"/>
      <c r="I311" s="102"/>
      <c r="J311" s="104"/>
      <c r="K311" s="83"/>
      <c r="L311" s="83"/>
      <c r="M311" s="83"/>
    </row>
    <row r="312" spans="1:13" s="25" customFormat="1" ht="10.5" customHeight="1">
      <c r="A312" s="106" t="s">
        <v>2</v>
      </c>
      <c r="B312" s="106"/>
      <c r="C312" s="33">
        <f t="shared" si="28"/>
        <v>0</v>
      </c>
      <c r="D312" s="33">
        <v>0</v>
      </c>
      <c r="E312" s="33">
        <v>0</v>
      </c>
      <c r="F312" s="33">
        <v>0</v>
      </c>
      <c r="G312" s="101"/>
      <c r="H312" s="107"/>
      <c r="I312" s="102"/>
      <c r="J312" s="105"/>
      <c r="K312" s="85"/>
      <c r="L312" s="85"/>
      <c r="M312" s="85"/>
    </row>
    <row r="313" spans="1:13" s="25" customFormat="1" ht="19.5">
      <c r="A313" s="69" t="s">
        <v>40</v>
      </c>
      <c r="B313" s="64" t="s">
        <v>174</v>
      </c>
      <c r="C313" s="52"/>
      <c r="D313" s="52"/>
      <c r="E313" s="52"/>
      <c r="F313" s="52"/>
      <c r="G313" s="59"/>
      <c r="H313" s="70"/>
      <c r="I313" s="35"/>
      <c r="J313" s="35"/>
      <c r="K313" s="85"/>
      <c r="L313" s="85"/>
      <c r="M313" s="85"/>
    </row>
    <row r="314" spans="1:13" s="25" customFormat="1" ht="9.75">
      <c r="A314" s="106" t="s">
        <v>11</v>
      </c>
      <c r="B314" s="106"/>
      <c r="C314" s="33">
        <f aca="true" t="shared" si="29" ref="C314:C319">SUM(D314:F314)</f>
        <v>32146.78899</v>
      </c>
      <c r="D314" s="33">
        <f>SUM(D315:D319)</f>
        <v>13500</v>
      </c>
      <c r="E314" s="33">
        <f>SUM(E315:E319)</f>
        <v>8847.70642</v>
      </c>
      <c r="F314" s="33">
        <f>SUM(F315:F319)</f>
        <v>9799.08257</v>
      </c>
      <c r="G314" s="98"/>
      <c r="H314" s="107"/>
      <c r="I314" s="102"/>
      <c r="J314" s="102"/>
      <c r="K314" s="83"/>
      <c r="L314" s="83"/>
      <c r="M314" s="83"/>
    </row>
    <row r="315" spans="1:13" s="25" customFormat="1" ht="9.75">
      <c r="A315" s="106" t="s">
        <v>4</v>
      </c>
      <c r="B315" s="106"/>
      <c r="C315" s="33">
        <f t="shared" si="29"/>
        <v>0</v>
      </c>
      <c r="D315" s="33">
        <v>0</v>
      </c>
      <c r="E315" s="33">
        <v>0</v>
      </c>
      <c r="F315" s="33">
        <v>0</v>
      </c>
      <c r="G315" s="98"/>
      <c r="H315" s="107"/>
      <c r="I315" s="102"/>
      <c r="J315" s="102"/>
      <c r="K315" s="83"/>
      <c r="L315" s="83"/>
      <c r="M315" s="83"/>
    </row>
    <row r="316" spans="1:13" s="25" customFormat="1" ht="11.25" customHeight="1">
      <c r="A316" s="106" t="s">
        <v>7</v>
      </c>
      <c r="B316" s="106"/>
      <c r="C316" s="33">
        <f t="shared" si="29"/>
        <v>23446.78899</v>
      </c>
      <c r="D316" s="33">
        <f aca="true" t="shared" si="30" ref="D316:F317">D323+D352+D424+D431+D459+D480</f>
        <v>9800</v>
      </c>
      <c r="E316" s="33">
        <f t="shared" si="30"/>
        <v>6547.70642</v>
      </c>
      <c r="F316" s="33">
        <f t="shared" si="30"/>
        <v>7099.0825700000005</v>
      </c>
      <c r="G316" s="98"/>
      <c r="H316" s="107"/>
      <c r="I316" s="102"/>
      <c r="J316" s="102"/>
      <c r="K316" s="83"/>
      <c r="L316" s="83"/>
      <c r="M316" s="83"/>
    </row>
    <row r="317" spans="1:13" s="25" customFormat="1" ht="9.75" customHeight="1">
      <c r="A317" s="106" t="s">
        <v>8</v>
      </c>
      <c r="B317" s="106"/>
      <c r="C317" s="33">
        <f t="shared" si="29"/>
        <v>8700</v>
      </c>
      <c r="D317" s="33">
        <f t="shared" si="30"/>
        <v>3700</v>
      </c>
      <c r="E317" s="33">
        <f t="shared" si="30"/>
        <v>2300</v>
      </c>
      <c r="F317" s="33">
        <f t="shared" si="30"/>
        <v>2700</v>
      </c>
      <c r="G317" s="98"/>
      <c r="H317" s="107"/>
      <c r="I317" s="102"/>
      <c r="J317" s="102"/>
      <c r="K317" s="83"/>
      <c r="L317" s="83"/>
      <c r="M317" s="83"/>
    </row>
    <row r="318" spans="1:13" s="25" customFormat="1" ht="9.75">
      <c r="A318" s="106" t="s">
        <v>9</v>
      </c>
      <c r="B318" s="106"/>
      <c r="C318" s="33">
        <f t="shared" si="29"/>
        <v>0</v>
      </c>
      <c r="D318" s="33">
        <v>0</v>
      </c>
      <c r="E318" s="33">
        <v>0</v>
      </c>
      <c r="F318" s="33">
        <v>0</v>
      </c>
      <c r="G318" s="98"/>
      <c r="H318" s="107"/>
      <c r="I318" s="102"/>
      <c r="J318" s="102"/>
      <c r="K318" s="83"/>
      <c r="L318" s="83"/>
      <c r="M318" s="83"/>
    </row>
    <row r="319" spans="1:13" s="25" customFormat="1" ht="12.75" customHeight="1">
      <c r="A319" s="106" t="s">
        <v>2</v>
      </c>
      <c r="B319" s="106"/>
      <c r="C319" s="33">
        <f t="shared" si="29"/>
        <v>0</v>
      </c>
      <c r="D319" s="33">
        <v>0</v>
      </c>
      <c r="E319" s="33">
        <v>0</v>
      </c>
      <c r="F319" s="33">
        <v>0</v>
      </c>
      <c r="G319" s="98"/>
      <c r="H319" s="107"/>
      <c r="I319" s="102"/>
      <c r="J319" s="102"/>
      <c r="K319" s="83"/>
      <c r="L319" s="83"/>
      <c r="M319" s="83"/>
    </row>
    <row r="320" spans="1:13" s="25" customFormat="1" ht="23.25" customHeight="1">
      <c r="A320" s="35" t="s">
        <v>42</v>
      </c>
      <c r="B320" s="42" t="s">
        <v>235</v>
      </c>
      <c r="C320" s="33"/>
      <c r="D320" s="33"/>
      <c r="E320" s="33"/>
      <c r="F320" s="33"/>
      <c r="G320" s="98"/>
      <c r="H320" s="98" t="s">
        <v>58</v>
      </c>
      <c r="I320" s="102" t="s">
        <v>169</v>
      </c>
      <c r="J320" s="103" t="s">
        <v>170</v>
      </c>
      <c r="K320" s="83"/>
      <c r="L320" s="83"/>
      <c r="M320" s="83"/>
    </row>
    <row r="321" spans="1:13" s="25" customFormat="1" ht="9.75">
      <c r="A321" s="106" t="s">
        <v>11</v>
      </c>
      <c r="B321" s="106"/>
      <c r="C321" s="33">
        <f aca="true" t="shared" si="31" ref="C321:C326">SUM(D321:F321)</f>
        <v>3000</v>
      </c>
      <c r="D321" s="33">
        <f>SUM(D322:D326)</f>
        <v>1000</v>
      </c>
      <c r="E321" s="33">
        <f>SUM(E322:E326)</f>
        <v>1000</v>
      </c>
      <c r="F321" s="33">
        <f>SUM(F322:F326)</f>
        <v>1000</v>
      </c>
      <c r="G321" s="98"/>
      <c r="H321" s="98"/>
      <c r="I321" s="102"/>
      <c r="J321" s="104"/>
      <c r="K321" s="83"/>
      <c r="L321" s="83"/>
      <c r="M321" s="83"/>
    </row>
    <row r="322" spans="1:13" s="25" customFormat="1" ht="9.75">
      <c r="A322" s="106" t="s">
        <v>4</v>
      </c>
      <c r="B322" s="106"/>
      <c r="C322" s="33">
        <f t="shared" si="31"/>
        <v>0</v>
      </c>
      <c r="D322" s="33">
        <v>0</v>
      </c>
      <c r="E322" s="33">
        <v>0</v>
      </c>
      <c r="F322" s="33">
        <v>0</v>
      </c>
      <c r="G322" s="98"/>
      <c r="H322" s="98"/>
      <c r="I322" s="102"/>
      <c r="J322" s="104"/>
      <c r="K322" s="83"/>
      <c r="L322" s="83"/>
      <c r="M322" s="83"/>
    </row>
    <row r="323" spans="1:13" s="25" customFormat="1" ht="11.25" customHeight="1">
      <c r="A323" s="106" t="s">
        <v>7</v>
      </c>
      <c r="B323" s="106"/>
      <c r="C323" s="33">
        <f t="shared" si="31"/>
        <v>3000</v>
      </c>
      <c r="D323" s="33">
        <f aca="true" t="shared" si="32" ref="D323:F324">D330+D337+D344</f>
        <v>1000</v>
      </c>
      <c r="E323" s="33">
        <f t="shared" si="32"/>
        <v>1000</v>
      </c>
      <c r="F323" s="33">
        <f t="shared" si="32"/>
        <v>1000</v>
      </c>
      <c r="G323" s="98"/>
      <c r="H323" s="98"/>
      <c r="I323" s="102"/>
      <c r="J323" s="104"/>
      <c r="K323" s="83"/>
      <c r="L323" s="83"/>
      <c r="M323" s="83"/>
    </row>
    <row r="324" spans="1:13" s="25" customFormat="1" ht="9.75" customHeight="1">
      <c r="A324" s="106" t="s">
        <v>8</v>
      </c>
      <c r="B324" s="106"/>
      <c r="C324" s="33">
        <f t="shared" si="31"/>
        <v>0</v>
      </c>
      <c r="D324" s="33">
        <f t="shared" si="32"/>
        <v>0</v>
      </c>
      <c r="E324" s="33">
        <f t="shared" si="32"/>
        <v>0</v>
      </c>
      <c r="F324" s="33">
        <f t="shared" si="32"/>
        <v>0</v>
      </c>
      <c r="G324" s="98"/>
      <c r="H324" s="98"/>
      <c r="I324" s="102"/>
      <c r="J324" s="104"/>
      <c r="K324" s="83"/>
      <c r="L324" s="83"/>
      <c r="M324" s="83"/>
    </row>
    <row r="325" spans="1:13" s="25" customFormat="1" ht="9.75">
      <c r="A325" s="106" t="s">
        <v>9</v>
      </c>
      <c r="B325" s="106"/>
      <c r="C325" s="33">
        <f t="shared" si="31"/>
        <v>0</v>
      </c>
      <c r="D325" s="33">
        <v>0</v>
      </c>
      <c r="E325" s="33">
        <v>0</v>
      </c>
      <c r="F325" s="33">
        <v>0</v>
      </c>
      <c r="G325" s="98"/>
      <c r="H325" s="98"/>
      <c r="I325" s="102"/>
      <c r="J325" s="104"/>
      <c r="K325" s="83"/>
      <c r="L325" s="83"/>
      <c r="M325" s="83"/>
    </row>
    <row r="326" spans="1:13" s="25" customFormat="1" ht="9.75">
      <c r="A326" s="106" t="s">
        <v>2</v>
      </c>
      <c r="B326" s="106"/>
      <c r="C326" s="33">
        <f t="shared" si="31"/>
        <v>0</v>
      </c>
      <c r="D326" s="33">
        <v>0</v>
      </c>
      <c r="E326" s="33">
        <v>0</v>
      </c>
      <c r="F326" s="33">
        <v>0</v>
      </c>
      <c r="G326" s="98"/>
      <c r="H326" s="98"/>
      <c r="I326" s="102"/>
      <c r="J326" s="105"/>
      <c r="K326" s="83"/>
      <c r="L326" s="83"/>
      <c r="M326" s="83"/>
    </row>
    <row r="327" spans="1:13" s="25" customFormat="1" ht="19.5">
      <c r="A327" s="35" t="s">
        <v>236</v>
      </c>
      <c r="B327" s="42" t="s">
        <v>32</v>
      </c>
      <c r="C327" s="33"/>
      <c r="D327" s="33"/>
      <c r="E327" s="33"/>
      <c r="F327" s="33"/>
      <c r="G327" s="98" t="s">
        <v>45</v>
      </c>
      <c r="H327" s="107"/>
      <c r="I327" s="102" t="s">
        <v>169</v>
      </c>
      <c r="J327" s="103" t="s">
        <v>170</v>
      </c>
      <c r="K327" s="83"/>
      <c r="L327" s="83"/>
      <c r="M327" s="83"/>
    </row>
    <row r="328" spans="1:13" s="25" customFormat="1" ht="10.5" customHeight="1">
      <c r="A328" s="106" t="s">
        <v>11</v>
      </c>
      <c r="B328" s="106"/>
      <c r="C328" s="33">
        <f aca="true" t="shared" si="33" ref="C328:C333">SUM(D328:F328)</f>
        <v>2640</v>
      </c>
      <c r="D328" s="33">
        <f>SUM(D329:D333)</f>
        <v>880</v>
      </c>
      <c r="E328" s="33">
        <f>SUM(E329:E333)</f>
        <v>880</v>
      </c>
      <c r="F328" s="33">
        <f>SUM(F329:F333)</f>
        <v>880</v>
      </c>
      <c r="G328" s="98"/>
      <c r="H328" s="107"/>
      <c r="I328" s="102"/>
      <c r="J328" s="104"/>
      <c r="K328" s="83"/>
      <c r="L328" s="83"/>
      <c r="M328" s="83"/>
    </row>
    <row r="329" spans="1:13" s="25" customFormat="1" ht="9.75">
      <c r="A329" s="106" t="s">
        <v>4</v>
      </c>
      <c r="B329" s="106"/>
      <c r="C329" s="33">
        <f t="shared" si="33"/>
        <v>0</v>
      </c>
      <c r="D329" s="33">
        <v>0</v>
      </c>
      <c r="E329" s="33">
        <v>0</v>
      </c>
      <c r="F329" s="33">
        <v>0</v>
      </c>
      <c r="G329" s="98"/>
      <c r="H329" s="107"/>
      <c r="I329" s="102"/>
      <c r="J329" s="104"/>
      <c r="K329" s="83"/>
      <c r="L329" s="83"/>
      <c r="M329" s="83"/>
    </row>
    <row r="330" spans="1:13" s="25" customFormat="1" ht="9.75">
      <c r="A330" s="106" t="s">
        <v>7</v>
      </c>
      <c r="B330" s="106"/>
      <c r="C330" s="33">
        <f t="shared" si="33"/>
        <v>2640</v>
      </c>
      <c r="D330" s="33">
        <v>880</v>
      </c>
      <c r="E330" s="33">
        <v>880</v>
      </c>
      <c r="F330" s="33">
        <v>880</v>
      </c>
      <c r="G330" s="98"/>
      <c r="H330" s="107"/>
      <c r="I330" s="102"/>
      <c r="J330" s="104"/>
      <c r="K330" s="83"/>
      <c r="L330" s="83"/>
      <c r="M330" s="83"/>
    </row>
    <row r="331" spans="1:13" s="25" customFormat="1" ht="11.25" customHeight="1">
      <c r="A331" s="106" t="s">
        <v>8</v>
      </c>
      <c r="B331" s="106"/>
      <c r="C331" s="33">
        <f t="shared" si="33"/>
        <v>0</v>
      </c>
      <c r="D331" s="33">
        <v>0</v>
      </c>
      <c r="E331" s="33">
        <v>0</v>
      </c>
      <c r="F331" s="33">
        <v>0</v>
      </c>
      <c r="G331" s="98"/>
      <c r="H331" s="107"/>
      <c r="I331" s="102"/>
      <c r="J331" s="104"/>
      <c r="K331" s="83"/>
      <c r="L331" s="83"/>
      <c r="M331" s="83"/>
    </row>
    <row r="332" spans="1:13" s="25" customFormat="1" ht="9.75" customHeight="1">
      <c r="A332" s="106" t="s">
        <v>9</v>
      </c>
      <c r="B332" s="106"/>
      <c r="C332" s="33">
        <f t="shared" si="33"/>
        <v>0</v>
      </c>
      <c r="D332" s="33">
        <v>0</v>
      </c>
      <c r="E332" s="33">
        <v>0</v>
      </c>
      <c r="F332" s="33">
        <v>0</v>
      </c>
      <c r="G332" s="98"/>
      <c r="H332" s="107"/>
      <c r="I332" s="102"/>
      <c r="J332" s="104"/>
      <c r="K332" s="83"/>
      <c r="L332" s="83"/>
      <c r="M332" s="83"/>
    </row>
    <row r="333" spans="1:13" s="25" customFormat="1" ht="9.75">
      <c r="A333" s="106" t="s">
        <v>2</v>
      </c>
      <c r="B333" s="106"/>
      <c r="C333" s="33">
        <f t="shared" si="33"/>
        <v>0</v>
      </c>
      <c r="D333" s="33">
        <v>0</v>
      </c>
      <c r="E333" s="33">
        <v>0</v>
      </c>
      <c r="F333" s="33">
        <v>0</v>
      </c>
      <c r="G333" s="98"/>
      <c r="H333" s="107"/>
      <c r="I333" s="102"/>
      <c r="J333" s="105"/>
      <c r="K333" s="83"/>
      <c r="L333" s="83"/>
      <c r="M333" s="83"/>
    </row>
    <row r="334" spans="1:13" s="25" customFormat="1" ht="29.25">
      <c r="A334" s="35" t="s">
        <v>237</v>
      </c>
      <c r="B334" s="42" t="s">
        <v>33</v>
      </c>
      <c r="C334" s="33"/>
      <c r="D334" s="33"/>
      <c r="E334" s="33"/>
      <c r="F334" s="33"/>
      <c r="G334" s="98" t="s">
        <v>45</v>
      </c>
      <c r="H334" s="107"/>
      <c r="I334" s="102" t="s">
        <v>169</v>
      </c>
      <c r="J334" s="103" t="s">
        <v>170</v>
      </c>
      <c r="K334" s="83"/>
      <c r="L334" s="83"/>
      <c r="M334" s="83"/>
    </row>
    <row r="335" spans="1:13" s="25" customFormat="1" ht="19.5" customHeight="1">
      <c r="A335" s="106" t="s">
        <v>11</v>
      </c>
      <c r="B335" s="106"/>
      <c r="C335" s="33">
        <f aca="true" t="shared" si="34" ref="C335:C340">SUM(D335:F335)</f>
        <v>150</v>
      </c>
      <c r="D335" s="33">
        <f>SUM(D336:D340)</f>
        <v>50</v>
      </c>
      <c r="E335" s="33">
        <f>SUM(E336:E340)</f>
        <v>50</v>
      </c>
      <c r="F335" s="33">
        <f>SUM(F336:F340)</f>
        <v>50</v>
      </c>
      <c r="G335" s="98"/>
      <c r="H335" s="107"/>
      <c r="I335" s="102"/>
      <c r="J335" s="104"/>
      <c r="K335" s="83"/>
      <c r="L335" s="83"/>
      <c r="M335" s="83"/>
    </row>
    <row r="336" spans="1:13" s="25" customFormat="1" ht="9.75">
      <c r="A336" s="106" t="s">
        <v>4</v>
      </c>
      <c r="B336" s="106"/>
      <c r="C336" s="33">
        <f t="shared" si="34"/>
        <v>0</v>
      </c>
      <c r="D336" s="33">
        <v>0</v>
      </c>
      <c r="E336" s="33">
        <v>0</v>
      </c>
      <c r="F336" s="33">
        <v>0</v>
      </c>
      <c r="G336" s="98"/>
      <c r="H336" s="107"/>
      <c r="I336" s="102"/>
      <c r="J336" s="104"/>
      <c r="K336" s="83"/>
      <c r="L336" s="83"/>
      <c r="M336" s="83"/>
    </row>
    <row r="337" spans="1:13" s="25" customFormat="1" ht="9.75">
      <c r="A337" s="106" t="s">
        <v>7</v>
      </c>
      <c r="B337" s="106"/>
      <c r="C337" s="33">
        <f t="shared" si="34"/>
        <v>150</v>
      </c>
      <c r="D337" s="33">
        <v>50</v>
      </c>
      <c r="E337" s="33">
        <v>50</v>
      </c>
      <c r="F337" s="33">
        <v>50</v>
      </c>
      <c r="G337" s="98"/>
      <c r="H337" s="107"/>
      <c r="I337" s="102"/>
      <c r="J337" s="104"/>
      <c r="K337" s="83"/>
      <c r="L337" s="83"/>
      <c r="M337" s="83"/>
    </row>
    <row r="338" spans="1:13" s="25" customFormat="1" ht="11.25" customHeight="1">
      <c r="A338" s="106" t="s">
        <v>8</v>
      </c>
      <c r="B338" s="106"/>
      <c r="C338" s="33">
        <f t="shared" si="34"/>
        <v>0</v>
      </c>
      <c r="D338" s="33">
        <v>0</v>
      </c>
      <c r="E338" s="33">
        <v>0</v>
      </c>
      <c r="F338" s="33">
        <v>0</v>
      </c>
      <c r="G338" s="98"/>
      <c r="H338" s="107"/>
      <c r="I338" s="102"/>
      <c r="J338" s="104"/>
      <c r="K338" s="83"/>
      <c r="L338" s="83"/>
      <c r="M338" s="83"/>
    </row>
    <row r="339" spans="1:13" s="25" customFormat="1" ht="9.75" customHeight="1">
      <c r="A339" s="106" t="s">
        <v>9</v>
      </c>
      <c r="B339" s="106"/>
      <c r="C339" s="33">
        <f t="shared" si="34"/>
        <v>0</v>
      </c>
      <c r="D339" s="33">
        <v>0</v>
      </c>
      <c r="E339" s="33">
        <v>0</v>
      </c>
      <c r="F339" s="33">
        <v>0</v>
      </c>
      <c r="G339" s="98"/>
      <c r="H339" s="107"/>
      <c r="I339" s="102"/>
      <c r="J339" s="104"/>
      <c r="K339" s="83"/>
      <c r="L339" s="83"/>
      <c r="M339" s="83"/>
    </row>
    <row r="340" spans="1:13" s="25" customFormat="1" ht="9.75">
      <c r="A340" s="106" t="s">
        <v>2</v>
      </c>
      <c r="B340" s="106"/>
      <c r="C340" s="33">
        <f t="shared" si="34"/>
        <v>0</v>
      </c>
      <c r="D340" s="33">
        <v>0</v>
      </c>
      <c r="E340" s="33">
        <v>0</v>
      </c>
      <c r="F340" s="33">
        <v>0</v>
      </c>
      <c r="G340" s="98"/>
      <c r="H340" s="107"/>
      <c r="I340" s="102"/>
      <c r="J340" s="105"/>
      <c r="K340" s="83"/>
      <c r="L340" s="83"/>
      <c r="M340" s="83"/>
    </row>
    <row r="341" spans="1:13" s="25" customFormat="1" ht="29.25" customHeight="1">
      <c r="A341" s="35" t="s">
        <v>239</v>
      </c>
      <c r="B341" s="42" t="s">
        <v>238</v>
      </c>
      <c r="C341" s="33"/>
      <c r="D341" s="33"/>
      <c r="E341" s="33"/>
      <c r="F341" s="33"/>
      <c r="G341" s="99" t="s">
        <v>45</v>
      </c>
      <c r="H341" s="123"/>
      <c r="I341" s="103" t="s">
        <v>169</v>
      </c>
      <c r="J341" s="103" t="s">
        <v>170</v>
      </c>
      <c r="K341" s="83"/>
      <c r="L341" s="83"/>
      <c r="M341" s="83"/>
    </row>
    <row r="342" spans="1:13" s="25" customFormat="1" ht="19.5" customHeight="1">
      <c r="A342" s="110" t="s">
        <v>11</v>
      </c>
      <c r="B342" s="111"/>
      <c r="C342" s="33">
        <f aca="true" t="shared" si="35" ref="C342:C347">SUM(D342:F342)</f>
        <v>210</v>
      </c>
      <c r="D342" s="33">
        <f>SUM(D343:D347)</f>
        <v>70</v>
      </c>
      <c r="E342" s="33">
        <f>SUM(E343:E347)</f>
        <v>70</v>
      </c>
      <c r="F342" s="33">
        <f>SUM(F343:F347)</f>
        <v>70</v>
      </c>
      <c r="G342" s="100"/>
      <c r="H342" s="124"/>
      <c r="I342" s="108"/>
      <c r="J342" s="108"/>
      <c r="K342" s="83"/>
      <c r="L342" s="83"/>
      <c r="M342" s="83"/>
    </row>
    <row r="343" spans="1:13" s="25" customFormat="1" ht="9.75" customHeight="1">
      <c r="A343" s="110" t="s">
        <v>4</v>
      </c>
      <c r="B343" s="111"/>
      <c r="C343" s="33">
        <f t="shared" si="35"/>
        <v>0</v>
      </c>
      <c r="D343" s="33">
        <v>0</v>
      </c>
      <c r="E343" s="33">
        <v>0</v>
      </c>
      <c r="F343" s="33">
        <v>0</v>
      </c>
      <c r="G343" s="100"/>
      <c r="H343" s="124"/>
      <c r="I343" s="108"/>
      <c r="J343" s="108"/>
      <c r="K343" s="83"/>
      <c r="L343" s="83"/>
      <c r="M343" s="83"/>
    </row>
    <row r="344" spans="1:13" s="25" customFormat="1" ht="9.75" customHeight="1">
      <c r="A344" s="110" t="s">
        <v>7</v>
      </c>
      <c r="B344" s="111"/>
      <c r="C344" s="33">
        <f t="shared" si="35"/>
        <v>210</v>
      </c>
      <c r="D344" s="33">
        <v>70</v>
      </c>
      <c r="E344" s="33">
        <v>70</v>
      </c>
      <c r="F344" s="33">
        <v>70</v>
      </c>
      <c r="G344" s="100"/>
      <c r="H344" s="124"/>
      <c r="I344" s="108"/>
      <c r="J344" s="108"/>
      <c r="K344" s="83"/>
      <c r="L344" s="83"/>
      <c r="M344" s="83"/>
    </row>
    <row r="345" spans="1:13" s="25" customFormat="1" ht="11.25" customHeight="1">
      <c r="A345" s="110" t="s">
        <v>8</v>
      </c>
      <c r="B345" s="111"/>
      <c r="C345" s="33">
        <f t="shared" si="35"/>
        <v>0</v>
      </c>
      <c r="D345" s="33">
        <v>0</v>
      </c>
      <c r="E345" s="33">
        <v>0</v>
      </c>
      <c r="F345" s="33">
        <v>0</v>
      </c>
      <c r="G345" s="100"/>
      <c r="H345" s="124"/>
      <c r="I345" s="108"/>
      <c r="J345" s="108"/>
      <c r="K345" s="83"/>
      <c r="L345" s="83"/>
      <c r="M345" s="83"/>
    </row>
    <row r="346" spans="1:13" s="25" customFormat="1" ht="9.75" customHeight="1">
      <c r="A346" s="110" t="s">
        <v>9</v>
      </c>
      <c r="B346" s="111"/>
      <c r="C346" s="33">
        <f t="shared" si="35"/>
        <v>0</v>
      </c>
      <c r="D346" s="33">
        <v>0</v>
      </c>
      <c r="E346" s="33">
        <v>0</v>
      </c>
      <c r="F346" s="33">
        <v>0</v>
      </c>
      <c r="G346" s="100"/>
      <c r="H346" s="124"/>
      <c r="I346" s="108"/>
      <c r="J346" s="108"/>
      <c r="K346" s="83"/>
      <c r="L346" s="83"/>
      <c r="M346" s="83"/>
    </row>
    <row r="347" spans="1:13" s="25" customFormat="1" ht="9.75" customHeight="1">
      <c r="A347" s="110" t="s">
        <v>2</v>
      </c>
      <c r="B347" s="111"/>
      <c r="C347" s="33">
        <f t="shared" si="35"/>
        <v>0</v>
      </c>
      <c r="D347" s="33">
        <v>0</v>
      </c>
      <c r="E347" s="33">
        <v>0</v>
      </c>
      <c r="F347" s="33">
        <v>0</v>
      </c>
      <c r="G347" s="101"/>
      <c r="H347" s="125"/>
      <c r="I347" s="109"/>
      <c r="J347" s="109"/>
      <c r="K347" s="83"/>
      <c r="L347" s="83"/>
      <c r="M347" s="83"/>
    </row>
    <row r="348" spans="1:13" s="25" customFormat="1" ht="29.25">
      <c r="A348" s="32"/>
      <c r="B348" s="40" t="s">
        <v>154</v>
      </c>
      <c r="C348" s="33"/>
      <c r="D348" s="33"/>
      <c r="E348" s="33"/>
      <c r="F348" s="33"/>
      <c r="G348" s="39"/>
      <c r="H348" s="39"/>
      <c r="I348" s="35"/>
      <c r="J348" s="35" t="s">
        <v>180</v>
      </c>
      <c r="K348" s="142"/>
      <c r="L348" s="143"/>
      <c r="M348" s="143"/>
    </row>
    <row r="349" spans="1:13" s="25" customFormat="1" ht="19.5">
      <c r="A349" s="35" t="s">
        <v>240</v>
      </c>
      <c r="B349" s="42" t="s">
        <v>31</v>
      </c>
      <c r="C349" s="33"/>
      <c r="D349" s="33"/>
      <c r="E349" s="33"/>
      <c r="F349" s="33"/>
      <c r="G349" s="98"/>
      <c r="H349" s="98" t="s">
        <v>59</v>
      </c>
      <c r="I349" s="102" t="s">
        <v>169</v>
      </c>
      <c r="J349" s="103" t="s">
        <v>170</v>
      </c>
      <c r="K349" s="85"/>
      <c r="L349" s="85"/>
      <c r="M349" s="85"/>
    </row>
    <row r="350" spans="1:13" s="25" customFormat="1" ht="9.75" customHeight="1">
      <c r="A350" s="106" t="s">
        <v>11</v>
      </c>
      <c r="B350" s="106"/>
      <c r="C350" s="33">
        <f aca="true" t="shared" si="36" ref="C350:C355">SUM(D350:F350)</f>
        <v>4400</v>
      </c>
      <c r="D350" s="33">
        <f>SUM(D351:D355)</f>
        <v>1800</v>
      </c>
      <c r="E350" s="33">
        <f>SUM(E351:E355)</f>
        <v>1300</v>
      </c>
      <c r="F350" s="33">
        <f>SUM(F351:F355)</f>
        <v>1300</v>
      </c>
      <c r="G350" s="98"/>
      <c r="H350" s="98"/>
      <c r="I350" s="102"/>
      <c r="J350" s="104"/>
      <c r="K350" s="86"/>
      <c r="L350" s="86"/>
      <c r="M350" s="86"/>
    </row>
    <row r="351" spans="1:13" s="25" customFormat="1" ht="9.75">
      <c r="A351" s="106" t="s">
        <v>4</v>
      </c>
      <c r="B351" s="106"/>
      <c r="C351" s="33">
        <f t="shared" si="36"/>
        <v>0</v>
      </c>
      <c r="D351" s="33">
        <v>0</v>
      </c>
      <c r="E351" s="33">
        <v>0</v>
      </c>
      <c r="F351" s="33">
        <v>0</v>
      </c>
      <c r="G351" s="98"/>
      <c r="H351" s="98"/>
      <c r="I351" s="102"/>
      <c r="J351" s="104"/>
      <c r="K351" s="85"/>
      <c r="L351" s="85"/>
      <c r="M351" s="85"/>
    </row>
    <row r="352" spans="1:13" s="25" customFormat="1" ht="11.25" customHeight="1">
      <c r="A352" s="106" t="s">
        <v>7</v>
      </c>
      <c r="B352" s="106"/>
      <c r="C352" s="33">
        <f t="shared" si="36"/>
        <v>4400</v>
      </c>
      <c r="D352" s="33">
        <f>D359+D366+D374+D381+D388+D396+D403+D410+D417</f>
        <v>1800</v>
      </c>
      <c r="E352" s="33">
        <f>E359+E366+E374+E381+E388+E396+E403+E410+E417</f>
        <v>1300</v>
      </c>
      <c r="F352" s="33">
        <f>F359+F366+F374+F381+F388+F396+F403+F410+F417</f>
        <v>1300</v>
      </c>
      <c r="G352" s="98"/>
      <c r="H352" s="98"/>
      <c r="I352" s="102"/>
      <c r="J352" s="104"/>
      <c r="K352" s="83"/>
      <c r="L352" s="83"/>
      <c r="M352" s="83"/>
    </row>
    <row r="353" spans="1:13" s="25" customFormat="1" ht="9.75" customHeight="1">
      <c r="A353" s="106" t="s">
        <v>8</v>
      </c>
      <c r="B353" s="106"/>
      <c r="C353" s="33">
        <f t="shared" si="36"/>
        <v>0</v>
      </c>
      <c r="D353" s="33">
        <f>D360+D367+D375+D382+D389+D397+D404+D418</f>
        <v>0</v>
      </c>
      <c r="E353" s="33">
        <f>E360+E367+E375+E382+E389+E397+E404+E418</f>
        <v>0</v>
      </c>
      <c r="F353" s="33">
        <f>F360+F367+F375+F382+F389+F397+F404+F418</f>
        <v>0</v>
      </c>
      <c r="G353" s="98"/>
      <c r="H353" s="98"/>
      <c r="I353" s="102"/>
      <c r="J353" s="104"/>
      <c r="K353" s="83"/>
      <c r="L353" s="83"/>
      <c r="M353" s="83"/>
    </row>
    <row r="354" spans="1:13" s="25" customFormat="1" ht="9.75">
      <c r="A354" s="106" t="s">
        <v>9</v>
      </c>
      <c r="B354" s="106"/>
      <c r="C354" s="33">
        <f t="shared" si="36"/>
        <v>0</v>
      </c>
      <c r="D354" s="33">
        <v>0</v>
      </c>
      <c r="E354" s="33">
        <v>0</v>
      </c>
      <c r="F354" s="33">
        <v>0</v>
      </c>
      <c r="G354" s="98"/>
      <c r="H354" s="98"/>
      <c r="I354" s="102"/>
      <c r="J354" s="104"/>
      <c r="K354" s="83"/>
      <c r="L354" s="83"/>
      <c r="M354" s="83"/>
    </row>
    <row r="355" spans="1:13" s="25" customFormat="1" ht="9.75">
      <c r="A355" s="106" t="s">
        <v>2</v>
      </c>
      <c r="B355" s="106"/>
      <c r="C355" s="33">
        <f t="shared" si="36"/>
        <v>0</v>
      </c>
      <c r="D355" s="33">
        <v>0</v>
      </c>
      <c r="E355" s="33">
        <v>0</v>
      </c>
      <c r="F355" s="33">
        <v>0</v>
      </c>
      <c r="G355" s="98"/>
      <c r="H355" s="98"/>
      <c r="I355" s="102"/>
      <c r="J355" s="105"/>
      <c r="K355" s="83"/>
      <c r="L355" s="83"/>
      <c r="M355" s="83"/>
    </row>
    <row r="356" spans="1:13" s="25" customFormat="1" ht="19.5">
      <c r="A356" s="35" t="s">
        <v>241</v>
      </c>
      <c r="B356" s="42" t="s">
        <v>34</v>
      </c>
      <c r="C356" s="33"/>
      <c r="D356" s="33"/>
      <c r="E356" s="33"/>
      <c r="F356" s="33"/>
      <c r="G356" s="98" t="s">
        <v>259</v>
      </c>
      <c r="H356" s="98"/>
      <c r="I356" s="102" t="s">
        <v>169</v>
      </c>
      <c r="J356" s="103" t="s">
        <v>170</v>
      </c>
      <c r="K356" s="83"/>
      <c r="L356" s="83"/>
      <c r="M356" s="83"/>
    </row>
    <row r="357" spans="1:13" s="44" customFormat="1" ht="9.75">
      <c r="A357" s="106" t="s">
        <v>11</v>
      </c>
      <c r="B357" s="106"/>
      <c r="C357" s="33">
        <f aca="true" t="shared" si="37" ref="C357:C362">SUM(D357:F357)</f>
        <v>90</v>
      </c>
      <c r="D357" s="33">
        <f>SUM(D358:D362)</f>
        <v>50</v>
      </c>
      <c r="E357" s="33">
        <v>20</v>
      </c>
      <c r="F357" s="33">
        <v>20</v>
      </c>
      <c r="G357" s="98"/>
      <c r="H357" s="98"/>
      <c r="I357" s="102"/>
      <c r="J357" s="104"/>
      <c r="K357" s="83"/>
      <c r="L357" s="83"/>
      <c r="M357" s="83"/>
    </row>
    <row r="358" spans="1:13" s="25" customFormat="1" ht="9.75">
      <c r="A358" s="106" t="s">
        <v>4</v>
      </c>
      <c r="B358" s="106"/>
      <c r="C358" s="33">
        <f t="shared" si="37"/>
        <v>0</v>
      </c>
      <c r="D358" s="33">
        <v>0</v>
      </c>
      <c r="E358" s="33">
        <v>0</v>
      </c>
      <c r="F358" s="33">
        <v>0</v>
      </c>
      <c r="G358" s="98"/>
      <c r="H358" s="98"/>
      <c r="I358" s="102"/>
      <c r="J358" s="104"/>
      <c r="K358" s="83"/>
      <c r="L358" s="83"/>
      <c r="M358" s="83"/>
    </row>
    <row r="359" spans="1:13" s="44" customFormat="1" ht="11.25" customHeight="1">
      <c r="A359" s="106" t="s">
        <v>7</v>
      </c>
      <c r="B359" s="106"/>
      <c r="C359" s="33">
        <f t="shared" si="37"/>
        <v>90</v>
      </c>
      <c r="D359" s="33">
        <v>50</v>
      </c>
      <c r="E359" s="33">
        <v>20</v>
      </c>
      <c r="F359" s="33">
        <v>20</v>
      </c>
      <c r="G359" s="98"/>
      <c r="H359" s="98"/>
      <c r="I359" s="102"/>
      <c r="J359" s="104"/>
      <c r="K359" s="83"/>
      <c r="L359" s="83"/>
      <c r="M359" s="83"/>
    </row>
    <row r="360" spans="1:13" s="25" customFormat="1" ht="9.75" customHeight="1">
      <c r="A360" s="106" t="s">
        <v>8</v>
      </c>
      <c r="B360" s="106"/>
      <c r="C360" s="33">
        <f t="shared" si="37"/>
        <v>0</v>
      </c>
      <c r="D360" s="33">
        <v>0</v>
      </c>
      <c r="E360" s="33">
        <v>0</v>
      </c>
      <c r="F360" s="33">
        <v>0</v>
      </c>
      <c r="G360" s="98"/>
      <c r="H360" s="98"/>
      <c r="I360" s="102"/>
      <c r="J360" s="104"/>
      <c r="K360" s="83"/>
      <c r="L360" s="83"/>
      <c r="M360" s="83"/>
    </row>
    <row r="361" spans="1:10" ht="12.75">
      <c r="A361" s="106" t="s">
        <v>9</v>
      </c>
      <c r="B361" s="106"/>
      <c r="C361" s="33">
        <f t="shared" si="37"/>
        <v>0</v>
      </c>
      <c r="D361" s="33">
        <v>0</v>
      </c>
      <c r="E361" s="33">
        <v>0</v>
      </c>
      <c r="F361" s="33">
        <v>0</v>
      </c>
      <c r="G361" s="98"/>
      <c r="H361" s="98"/>
      <c r="I361" s="102"/>
      <c r="J361" s="104"/>
    </row>
    <row r="362" spans="1:10" ht="12.75">
      <c r="A362" s="106" t="s">
        <v>2</v>
      </c>
      <c r="B362" s="106"/>
      <c r="C362" s="33">
        <f t="shared" si="37"/>
        <v>0</v>
      </c>
      <c r="D362" s="33">
        <v>0</v>
      </c>
      <c r="E362" s="33">
        <v>0</v>
      </c>
      <c r="F362" s="33">
        <v>0</v>
      </c>
      <c r="G362" s="98"/>
      <c r="H362" s="98"/>
      <c r="I362" s="102"/>
      <c r="J362" s="105"/>
    </row>
    <row r="363" spans="1:10" ht="41.25" customHeight="1">
      <c r="A363" s="35" t="s">
        <v>242</v>
      </c>
      <c r="B363" s="42" t="s">
        <v>35</v>
      </c>
      <c r="C363" s="33"/>
      <c r="D363" s="33"/>
      <c r="E363" s="33"/>
      <c r="F363" s="33"/>
      <c r="G363" s="98" t="s">
        <v>259</v>
      </c>
      <c r="H363" s="98"/>
      <c r="I363" s="102" t="s">
        <v>169</v>
      </c>
      <c r="J363" s="103" t="s">
        <v>170</v>
      </c>
    </row>
    <row r="364" spans="1:13" s="45" customFormat="1" ht="12.75">
      <c r="A364" s="106" t="s">
        <v>11</v>
      </c>
      <c r="B364" s="106"/>
      <c r="C364" s="33">
        <f aca="true" t="shared" si="38" ref="C364:C369">SUM(D364:F364)</f>
        <v>180</v>
      </c>
      <c r="D364" s="33">
        <f>SUM(D365:D369)</f>
        <v>100</v>
      </c>
      <c r="E364" s="33">
        <v>40</v>
      </c>
      <c r="F364" s="33">
        <v>40</v>
      </c>
      <c r="G364" s="98"/>
      <c r="H364" s="98"/>
      <c r="I364" s="102"/>
      <c r="J364" s="104"/>
      <c r="K364" s="36"/>
      <c r="L364" s="36"/>
      <c r="M364" s="36"/>
    </row>
    <row r="365" spans="1:10" ht="12.75">
      <c r="A365" s="106" t="s">
        <v>4</v>
      </c>
      <c r="B365" s="106"/>
      <c r="C365" s="33">
        <f t="shared" si="38"/>
        <v>0</v>
      </c>
      <c r="D365" s="33">
        <v>0</v>
      </c>
      <c r="E365" s="33">
        <v>0</v>
      </c>
      <c r="F365" s="33">
        <v>0</v>
      </c>
      <c r="G365" s="98"/>
      <c r="H365" s="98"/>
      <c r="I365" s="102"/>
      <c r="J365" s="104"/>
    </row>
    <row r="366" spans="1:13" s="45" customFormat="1" ht="12.75">
      <c r="A366" s="106" t="s">
        <v>7</v>
      </c>
      <c r="B366" s="106"/>
      <c r="C366" s="33">
        <f t="shared" si="38"/>
        <v>180</v>
      </c>
      <c r="D366" s="33">
        <v>100</v>
      </c>
      <c r="E366" s="33">
        <v>40</v>
      </c>
      <c r="F366" s="33">
        <v>40</v>
      </c>
      <c r="G366" s="98"/>
      <c r="H366" s="98"/>
      <c r="I366" s="102"/>
      <c r="J366" s="104"/>
      <c r="K366" s="36"/>
      <c r="L366" s="36"/>
      <c r="M366" s="36"/>
    </row>
    <row r="367" spans="1:10" ht="12.75">
      <c r="A367" s="106" t="s">
        <v>8</v>
      </c>
      <c r="B367" s="106"/>
      <c r="C367" s="33">
        <f t="shared" si="38"/>
        <v>0</v>
      </c>
      <c r="D367" s="33">
        <v>0</v>
      </c>
      <c r="E367" s="33">
        <v>0</v>
      </c>
      <c r="F367" s="33">
        <v>0</v>
      </c>
      <c r="G367" s="98"/>
      <c r="H367" s="98"/>
      <c r="I367" s="102"/>
      <c r="J367" s="104"/>
    </row>
    <row r="368" spans="1:10" ht="12.75">
      <c r="A368" s="106" t="s">
        <v>9</v>
      </c>
      <c r="B368" s="106"/>
      <c r="C368" s="33">
        <f t="shared" si="38"/>
        <v>0</v>
      </c>
      <c r="D368" s="33">
        <v>0</v>
      </c>
      <c r="E368" s="33">
        <v>0</v>
      </c>
      <c r="F368" s="33">
        <v>0</v>
      </c>
      <c r="G368" s="98"/>
      <c r="H368" s="98"/>
      <c r="I368" s="102"/>
      <c r="J368" s="104"/>
    </row>
    <row r="369" spans="1:10" ht="12.75">
      <c r="A369" s="106" t="s">
        <v>2</v>
      </c>
      <c r="B369" s="106"/>
      <c r="C369" s="33">
        <f t="shared" si="38"/>
        <v>0</v>
      </c>
      <c r="D369" s="33">
        <v>0</v>
      </c>
      <c r="E369" s="33">
        <v>0</v>
      </c>
      <c r="F369" s="33">
        <v>0</v>
      </c>
      <c r="G369" s="98"/>
      <c r="H369" s="98"/>
      <c r="I369" s="102"/>
      <c r="J369" s="105"/>
    </row>
    <row r="370" spans="1:10" ht="39">
      <c r="A370" s="32"/>
      <c r="B370" s="40" t="s">
        <v>155</v>
      </c>
      <c r="C370" s="33"/>
      <c r="D370" s="33"/>
      <c r="E370" s="33"/>
      <c r="F370" s="33"/>
      <c r="G370" s="39"/>
      <c r="H370" s="39"/>
      <c r="I370" s="35"/>
      <c r="J370" s="35" t="s">
        <v>269</v>
      </c>
    </row>
    <row r="371" spans="1:10" ht="39">
      <c r="A371" s="35" t="s">
        <v>243</v>
      </c>
      <c r="B371" s="42" t="s">
        <v>52</v>
      </c>
      <c r="C371" s="33"/>
      <c r="D371" s="33"/>
      <c r="E371" s="33"/>
      <c r="F371" s="33"/>
      <c r="G371" s="98" t="s">
        <v>259</v>
      </c>
      <c r="H371" s="98"/>
      <c r="I371" s="102" t="s">
        <v>169</v>
      </c>
      <c r="J371" s="103" t="s">
        <v>170</v>
      </c>
    </row>
    <row r="372" spans="1:13" s="45" customFormat="1" ht="12.75">
      <c r="A372" s="106" t="s">
        <v>11</v>
      </c>
      <c r="B372" s="106"/>
      <c r="C372" s="33">
        <f aca="true" t="shared" si="39" ref="C372:C377">SUM(D372:F372)</f>
        <v>1360</v>
      </c>
      <c r="D372" s="33">
        <f>SUM(D373:D377)</f>
        <v>500</v>
      </c>
      <c r="E372" s="33">
        <v>430</v>
      </c>
      <c r="F372" s="33">
        <v>430</v>
      </c>
      <c r="G372" s="98"/>
      <c r="H372" s="98"/>
      <c r="I372" s="102"/>
      <c r="J372" s="104"/>
      <c r="K372" s="36"/>
      <c r="L372" s="36"/>
      <c r="M372" s="36"/>
    </row>
    <row r="373" spans="1:10" ht="12.75">
      <c r="A373" s="106" t="s">
        <v>4</v>
      </c>
      <c r="B373" s="106"/>
      <c r="C373" s="33">
        <f t="shared" si="39"/>
        <v>0</v>
      </c>
      <c r="D373" s="33">
        <v>0</v>
      </c>
      <c r="E373" s="33">
        <v>0</v>
      </c>
      <c r="F373" s="33">
        <v>0</v>
      </c>
      <c r="G373" s="98"/>
      <c r="H373" s="98"/>
      <c r="I373" s="102"/>
      <c r="J373" s="104"/>
    </row>
    <row r="374" spans="1:13" s="45" customFormat="1" ht="12.75">
      <c r="A374" s="106" t="s">
        <v>7</v>
      </c>
      <c r="B374" s="106"/>
      <c r="C374" s="33">
        <f t="shared" si="39"/>
        <v>1360</v>
      </c>
      <c r="D374" s="33">
        <v>500</v>
      </c>
      <c r="E374" s="33">
        <v>430</v>
      </c>
      <c r="F374" s="33">
        <v>430</v>
      </c>
      <c r="G374" s="98"/>
      <c r="H374" s="98"/>
      <c r="I374" s="102"/>
      <c r="J374" s="104"/>
      <c r="K374" s="36"/>
      <c r="L374" s="36"/>
      <c r="M374" s="36"/>
    </row>
    <row r="375" spans="1:10" ht="12.75">
      <c r="A375" s="106" t="s">
        <v>8</v>
      </c>
      <c r="B375" s="106"/>
      <c r="C375" s="33">
        <f t="shared" si="39"/>
        <v>0</v>
      </c>
      <c r="D375" s="33">
        <v>0</v>
      </c>
      <c r="E375" s="33">
        <v>0</v>
      </c>
      <c r="F375" s="33">
        <v>0</v>
      </c>
      <c r="G375" s="98"/>
      <c r="H375" s="98"/>
      <c r="I375" s="102"/>
      <c r="J375" s="104"/>
    </row>
    <row r="376" spans="1:10" ht="12.75">
      <c r="A376" s="106" t="s">
        <v>9</v>
      </c>
      <c r="B376" s="106"/>
      <c r="C376" s="33">
        <f t="shared" si="39"/>
        <v>0</v>
      </c>
      <c r="D376" s="33">
        <v>0</v>
      </c>
      <c r="E376" s="33">
        <v>0</v>
      </c>
      <c r="F376" s="33">
        <v>0</v>
      </c>
      <c r="G376" s="98"/>
      <c r="H376" s="98"/>
      <c r="I376" s="102"/>
      <c r="J376" s="104"/>
    </row>
    <row r="377" spans="1:10" ht="12.75">
      <c r="A377" s="106" t="s">
        <v>2</v>
      </c>
      <c r="B377" s="106"/>
      <c r="C377" s="33">
        <f t="shared" si="39"/>
        <v>0</v>
      </c>
      <c r="D377" s="33">
        <v>0</v>
      </c>
      <c r="E377" s="33">
        <v>0</v>
      </c>
      <c r="F377" s="33">
        <v>0</v>
      </c>
      <c r="G377" s="98"/>
      <c r="H377" s="98"/>
      <c r="I377" s="102"/>
      <c r="J377" s="105"/>
    </row>
    <row r="378" spans="1:10" ht="58.5">
      <c r="A378" s="35" t="s">
        <v>244</v>
      </c>
      <c r="B378" s="42" t="s">
        <v>270</v>
      </c>
      <c r="C378" s="33"/>
      <c r="D378" s="33"/>
      <c r="E378" s="33"/>
      <c r="F378" s="33"/>
      <c r="G378" s="98" t="s">
        <v>259</v>
      </c>
      <c r="H378" s="98"/>
      <c r="I378" s="102" t="s">
        <v>169</v>
      </c>
      <c r="J378" s="103" t="s">
        <v>170</v>
      </c>
    </row>
    <row r="379" spans="1:13" s="45" customFormat="1" ht="12.75">
      <c r="A379" s="106" t="s">
        <v>11</v>
      </c>
      <c r="B379" s="106"/>
      <c r="C379" s="33">
        <f aca="true" t="shared" si="40" ref="C379:C384">SUM(D379:F379)</f>
        <v>955</v>
      </c>
      <c r="D379" s="33">
        <f>SUM(D380:D384)</f>
        <v>355</v>
      </c>
      <c r="E379" s="33">
        <v>300</v>
      </c>
      <c r="F379" s="33">
        <v>300</v>
      </c>
      <c r="G379" s="98"/>
      <c r="H379" s="98"/>
      <c r="I379" s="102"/>
      <c r="J379" s="104"/>
      <c r="K379" s="36"/>
      <c r="L379" s="36"/>
      <c r="M379" s="36"/>
    </row>
    <row r="380" spans="1:10" ht="12.75">
      <c r="A380" s="106" t="s">
        <v>4</v>
      </c>
      <c r="B380" s="106"/>
      <c r="C380" s="33">
        <f t="shared" si="40"/>
        <v>0</v>
      </c>
      <c r="D380" s="33">
        <v>0</v>
      </c>
      <c r="E380" s="33">
        <v>0</v>
      </c>
      <c r="F380" s="33">
        <v>0</v>
      </c>
      <c r="G380" s="98"/>
      <c r="H380" s="98"/>
      <c r="I380" s="102"/>
      <c r="J380" s="104"/>
    </row>
    <row r="381" spans="1:13" s="45" customFormat="1" ht="12.75">
      <c r="A381" s="106" t="s">
        <v>7</v>
      </c>
      <c r="B381" s="106"/>
      <c r="C381" s="33">
        <f t="shared" si="40"/>
        <v>955</v>
      </c>
      <c r="D381" s="33">
        <v>355</v>
      </c>
      <c r="E381" s="33">
        <v>300</v>
      </c>
      <c r="F381" s="33">
        <v>300</v>
      </c>
      <c r="G381" s="98"/>
      <c r="H381" s="98"/>
      <c r="I381" s="102"/>
      <c r="J381" s="104"/>
      <c r="K381" s="36"/>
      <c r="L381" s="36"/>
      <c r="M381" s="36"/>
    </row>
    <row r="382" spans="1:10" ht="12.75">
      <c r="A382" s="106" t="s">
        <v>8</v>
      </c>
      <c r="B382" s="106"/>
      <c r="C382" s="33">
        <f t="shared" si="40"/>
        <v>0</v>
      </c>
      <c r="D382" s="33">
        <v>0</v>
      </c>
      <c r="E382" s="33">
        <v>0</v>
      </c>
      <c r="F382" s="33">
        <v>0</v>
      </c>
      <c r="G382" s="98"/>
      <c r="H382" s="98"/>
      <c r="I382" s="102"/>
      <c r="J382" s="104"/>
    </row>
    <row r="383" spans="1:10" ht="12.75">
      <c r="A383" s="106" t="s">
        <v>9</v>
      </c>
      <c r="B383" s="106"/>
      <c r="C383" s="33">
        <f t="shared" si="40"/>
        <v>0</v>
      </c>
      <c r="D383" s="33">
        <v>0</v>
      </c>
      <c r="E383" s="33">
        <v>0</v>
      </c>
      <c r="F383" s="33">
        <v>0</v>
      </c>
      <c r="G383" s="98"/>
      <c r="H383" s="98"/>
      <c r="I383" s="102"/>
      <c r="J383" s="104"/>
    </row>
    <row r="384" spans="1:10" ht="12.75">
      <c r="A384" s="106" t="s">
        <v>2</v>
      </c>
      <c r="B384" s="106"/>
      <c r="C384" s="33">
        <f t="shared" si="40"/>
        <v>0</v>
      </c>
      <c r="D384" s="33">
        <v>0</v>
      </c>
      <c r="E384" s="33">
        <v>0</v>
      </c>
      <c r="F384" s="33">
        <v>0</v>
      </c>
      <c r="G384" s="98"/>
      <c r="H384" s="98"/>
      <c r="I384" s="102"/>
      <c r="J384" s="105"/>
    </row>
    <row r="385" spans="1:13" s="46" customFormat="1" ht="39" customHeight="1">
      <c r="A385" s="74" t="s">
        <v>245</v>
      </c>
      <c r="B385" s="71" t="s">
        <v>36</v>
      </c>
      <c r="C385" s="56"/>
      <c r="D385" s="56"/>
      <c r="E385" s="56"/>
      <c r="F385" s="56"/>
      <c r="G385" s="121" t="s">
        <v>259</v>
      </c>
      <c r="H385" s="122"/>
      <c r="I385" s="93" t="s">
        <v>169</v>
      </c>
      <c r="J385" s="94" t="s">
        <v>170</v>
      </c>
      <c r="K385" s="84"/>
      <c r="L385" s="84"/>
      <c r="M385" s="84"/>
    </row>
    <row r="386" spans="1:13" s="46" customFormat="1" ht="12.75">
      <c r="A386" s="97" t="s">
        <v>11</v>
      </c>
      <c r="B386" s="97"/>
      <c r="C386" s="56">
        <f aca="true" t="shared" si="41" ref="C386:C391">SUM(D386:F386)</f>
        <v>160</v>
      </c>
      <c r="D386" s="56">
        <f>SUM(D387:D391)</f>
        <v>0</v>
      </c>
      <c r="E386" s="56">
        <v>80</v>
      </c>
      <c r="F386" s="56">
        <f>SUM(F387:F391)</f>
        <v>80</v>
      </c>
      <c r="G386" s="121"/>
      <c r="H386" s="122"/>
      <c r="I386" s="93"/>
      <c r="J386" s="95"/>
      <c r="K386" s="84"/>
      <c r="L386" s="84"/>
      <c r="M386" s="84"/>
    </row>
    <row r="387" spans="1:13" s="46" customFormat="1" ht="12.75">
      <c r="A387" s="97" t="s">
        <v>4</v>
      </c>
      <c r="B387" s="97"/>
      <c r="C387" s="56">
        <f t="shared" si="41"/>
        <v>0</v>
      </c>
      <c r="D387" s="56">
        <v>0</v>
      </c>
      <c r="E387" s="56">
        <v>0</v>
      </c>
      <c r="F387" s="56">
        <v>0</v>
      </c>
      <c r="G387" s="121"/>
      <c r="H387" s="122"/>
      <c r="I387" s="93"/>
      <c r="J387" s="95"/>
      <c r="K387" s="84"/>
      <c r="L387" s="84"/>
      <c r="M387" s="84"/>
    </row>
    <row r="388" spans="1:13" s="46" customFormat="1" ht="12.75">
      <c r="A388" s="97" t="s">
        <v>7</v>
      </c>
      <c r="B388" s="97"/>
      <c r="C388" s="56">
        <f t="shared" si="41"/>
        <v>160</v>
      </c>
      <c r="D388" s="56">
        <v>0</v>
      </c>
      <c r="E388" s="56">
        <v>80</v>
      </c>
      <c r="F388" s="56">
        <v>80</v>
      </c>
      <c r="G388" s="121"/>
      <c r="H388" s="122"/>
      <c r="I388" s="93"/>
      <c r="J388" s="95"/>
      <c r="K388" s="84"/>
      <c r="L388" s="84"/>
      <c r="M388" s="84"/>
    </row>
    <row r="389" spans="1:13" s="46" customFormat="1" ht="12.75">
      <c r="A389" s="97" t="s">
        <v>8</v>
      </c>
      <c r="B389" s="97"/>
      <c r="C389" s="56">
        <f t="shared" si="41"/>
        <v>0</v>
      </c>
      <c r="D389" s="56">
        <v>0</v>
      </c>
      <c r="E389" s="56">
        <v>0</v>
      </c>
      <c r="F389" s="56">
        <v>0</v>
      </c>
      <c r="G389" s="121"/>
      <c r="H389" s="122"/>
      <c r="I389" s="93"/>
      <c r="J389" s="95"/>
      <c r="K389" s="84"/>
      <c r="L389" s="84"/>
      <c r="M389" s="84"/>
    </row>
    <row r="390" spans="1:13" s="46" customFormat="1" ht="12.75">
      <c r="A390" s="97" t="s">
        <v>9</v>
      </c>
      <c r="B390" s="97"/>
      <c r="C390" s="56">
        <f t="shared" si="41"/>
        <v>0</v>
      </c>
      <c r="D390" s="56">
        <v>0</v>
      </c>
      <c r="E390" s="56">
        <v>0</v>
      </c>
      <c r="F390" s="56">
        <v>0</v>
      </c>
      <c r="G390" s="121"/>
      <c r="H390" s="122"/>
      <c r="I390" s="93"/>
      <c r="J390" s="95"/>
      <c r="K390" s="84"/>
      <c r="L390" s="84"/>
      <c r="M390" s="84"/>
    </row>
    <row r="391" spans="1:13" s="46" customFormat="1" ht="12.75">
      <c r="A391" s="97" t="s">
        <v>2</v>
      </c>
      <c r="B391" s="97"/>
      <c r="C391" s="56">
        <f t="shared" si="41"/>
        <v>0</v>
      </c>
      <c r="D391" s="56">
        <v>0</v>
      </c>
      <c r="E391" s="56">
        <v>0</v>
      </c>
      <c r="F391" s="56">
        <v>0</v>
      </c>
      <c r="G391" s="121"/>
      <c r="H391" s="122"/>
      <c r="I391" s="93"/>
      <c r="J391" s="96"/>
      <c r="K391" s="84"/>
      <c r="L391" s="84"/>
      <c r="M391" s="84"/>
    </row>
    <row r="392" spans="1:10" ht="48.75">
      <c r="A392" s="32"/>
      <c r="B392" s="40" t="s">
        <v>317</v>
      </c>
      <c r="C392" s="33"/>
      <c r="D392" s="33"/>
      <c r="E392" s="33"/>
      <c r="F392" s="33"/>
      <c r="G392" s="39"/>
      <c r="H392" s="39"/>
      <c r="I392" s="35"/>
      <c r="J392" s="35" t="s">
        <v>179</v>
      </c>
    </row>
    <row r="393" spans="1:10" ht="29.25">
      <c r="A393" s="35" t="s">
        <v>246</v>
      </c>
      <c r="B393" s="42" t="s">
        <v>37</v>
      </c>
      <c r="C393" s="33"/>
      <c r="D393" s="33"/>
      <c r="E393" s="33"/>
      <c r="F393" s="33"/>
      <c r="G393" s="98" t="s">
        <v>259</v>
      </c>
      <c r="H393" s="98"/>
      <c r="I393" s="102" t="s">
        <v>169</v>
      </c>
      <c r="J393" s="103" t="s">
        <v>170</v>
      </c>
    </row>
    <row r="394" spans="1:13" s="45" customFormat="1" ht="12.75">
      <c r="A394" s="106" t="s">
        <v>11</v>
      </c>
      <c r="B394" s="106"/>
      <c r="C394" s="33">
        <f aca="true" t="shared" si="42" ref="C394:C399">SUM(D394:F394)</f>
        <v>180</v>
      </c>
      <c r="D394" s="33">
        <f>SUM(D395:D399)</f>
        <v>80</v>
      </c>
      <c r="E394" s="33">
        <v>50</v>
      </c>
      <c r="F394" s="33">
        <v>50</v>
      </c>
      <c r="G394" s="98"/>
      <c r="H394" s="98"/>
      <c r="I394" s="102"/>
      <c r="J394" s="104"/>
      <c r="K394" s="36"/>
      <c r="L394" s="36"/>
      <c r="M394" s="36"/>
    </row>
    <row r="395" spans="1:10" ht="12.75">
      <c r="A395" s="106" t="s">
        <v>4</v>
      </c>
      <c r="B395" s="106"/>
      <c r="C395" s="33">
        <f t="shared" si="42"/>
        <v>0</v>
      </c>
      <c r="D395" s="33">
        <v>0</v>
      </c>
      <c r="E395" s="33">
        <v>0</v>
      </c>
      <c r="F395" s="33">
        <v>0</v>
      </c>
      <c r="G395" s="98"/>
      <c r="H395" s="98"/>
      <c r="I395" s="102"/>
      <c r="J395" s="104"/>
    </row>
    <row r="396" spans="1:13" s="45" customFormat="1" ht="12.75">
      <c r="A396" s="106" t="s">
        <v>7</v>
      </c>
      <c r="B396" s="106"/>
      <c r="C396" s="33">
        <f t="shared" si="42"/>
        <v>180</v>
      </c>
      <c r="D396" s="33">
        <v>80</v>
      </c>
      <c r="E396" s="33">
        <v>50</v>
      </c>
      <c r="F396" s="33">
        <v>50</v>
      </c>
      <c r="G396" s="98"/>
      <c r="H396" s="98"/>
      <c r="I396" s="102"/>
      <c r="J396" s="104"/>
      <c r="K396" s="36"/>
      <c r="L396" s="36"/>
      <c r="M396" s="36"/>
    </row>
    <row r="397" spans="1:10" ht="12.75">
      <c r="A397" s="106" t="s">
        <v>8</v>
      </c>
      <c r="B397" s="106"/>
      <c r="C397" s="33">
        <f t="shared" si="42"/>
        <v>0</v>
      </c>
      <c r="D397" s="33">
        <v>0</v>
      </c>
      <c r="E397" s="33">
        <v>0</v>
      </c>
      <c r="F397" s="33">
        <v>0</v>
      </c>
      <c r="G397" s="98"/>
      <c r="H397" s="98"/>
      <c r="I397" s="102"/>
      <c r="J397" s="104"/>
    </row>
    <row r="398" spans="1:10" ht="12.75">
      <c r="A398" s="106" t="s">
        <v>9</v>
      </c>
      <c r="B398" s="106"/>
      <c r="C398" s="33">
        <f t="shared" si="42"/>
        <v>0</v>
      </c>
      <c r="D398" s="33">
        <v>0</v>
      </c>
      <c r="E398" s="33">
        <v>0</v>
      </c>
      <c r="F398" s="33">
        <v>0</v>
      </c>
      <c r="G398" s="98"/>
      <c r="H398" s="98"/>
      <c r="I398" s="102"/>
      <c r="J398" s="104"/>
    </row>
    <row r="399" spans="1:10" ht="12.75">
      <c r="A399" s="106" t="s">
        <v>2</v>
      </c>
      <c r="B399" s="106"/>
      <c r="C399" s="33">
        <f t="shared" si="42"/>
        <v>0</v>
      </c>
      <c r="D399" s="33">
        <v>0</v>
      </c>
      <c r="E399" s="33">
        <v>0</v>
      </c>
      <c r="F399" s="33">
        <v>0</v>
      </c>
      <c r="G399" s="98"/>
      <c r="H399" s="98"/>
      <c r="I399" s="102"/>
      <c r="J399" s="105"/>
    </row>
    <row r="400" spans="1:10" ht="29.25">
      <c r="A400" s="35" t="s">
        <v>247</v>
      </c>
      <c r="B400" s="42" t="s">
        <v>53</v>
      </c>
      <c r="C400" s="33"/>
      <c r="D400" s="33"/>
      <c r="E400" s="33"/>
      <c r="F400" s="33"/>
      <c r="G400" s="98" t="s">
        <v>259</v>
      </c>
      <c r="H400" s="98"/>
      <c r="I400" s="102" t="s">
        <v>169</v>
      </c>
      <c r="J400" s="103" t="s">
        <v>170</v>
      </c>
    </row>
    <row r="401" spans="1:13" s="45" customFormat="1" ht="12.75">
      <c r="A401" s="106" t="s">
        <v>11</v>
      </c>
      <c r="B401" s="106"/>
      <c r="C401" s="33">
        <f aca="true" t="shared" si="43" ref="C401:C406">SUM(D401:F401)</f>
        <v>275</v>
      </c>
      <c r="D401" s="33">
        <f>SUM(D402:D406)</f>
        <v>115</v>
      </c>
      <c r="E401" s="33">
        <v>80</v>
      </c>
      <c r="F401" s="33">
        <v>80</v>
      </c>
      <c r="G401" s="98"/>
      <c r="H401" s="98"/>
      <c r="I401" s="102"/>
      <c r="J401" s="104"/>
      <c r="K401" s="36"/>
      <c r="L401" s="36"/>
      <c r="M401" s="36"/>
    </row>
    <row r="402" spans="1:10" ht="12.75">
      <c r="A402" s="106" t="s">
        <v>4</v>
      </c>
      <c r="B402" s="106"/>
      <c r="C402" s="33">
        <f t="shared" si="43"/>
        <v>0</v>
      </c>
      <c r="D402" s="33">
        <v>0</v>
      </c>
      <c r="E402" s="33">
        <v>0</v>
      </c>
      <c r="F402" s="33">
        <v>0</v>
      </c>
      <c r="G402" s="98"/>
      <c r="H402" s="98"/>
      <c r="I402" s="102"/>
      <c r="J402" s="104"/>
    </row>
    <row r="403" spans="1:13" s="45" customFormat="1" ht="12.75">
      <c r="A403" s="106" t="s">
        <v>7</v>
      </c>
      <c r="B403" s="106"/>
      <c r="C403" s="33">
        <f t="shared" si="43"/>
        <v>275</v>
      </c>
      <c r="D403" s="33">
        <v>115</v>
      </c>
      <c r="E403" s="33">
        <v>80</v>
      </c>
      <c r="F403" s="33">
        <v>80</v>
      </c>
      <c r="G403" s="98"/>
      <c r="H403" s="98"/>
      <c r="I403" s="102"/>
      <c r="J403" s="104"/>
      <c r="K403" s="36"/>
      <c r="L403" s="36"/>
      <c r="M403" s="36"/>
    </row>
    <row r="404" spans="1:10" ht="12.75">
      <c r="A404" s="106" t="s">
        <v>8</v>
      </c>
      <c r="B404" s="106"/>
      <c r="C404" s="33">
        <f t="shared" si="43"/>
        <v>0</v>
      </c>
      <c r="D404" s="33">
        <v>0</v>
      </c>
      <c r="E404" s="33">
        <v>0</v>
      </c>
      <c r="F404" s="33">
        <v>0</v>
      </c>
      <c r="G404" s="98"/>
      <c r="H404" s="98"/>
      <c r="I404" s="102"/>
      <c r="J404" s="104"/>
    </row>
    <row r="405" spans="1:10" ht="12.75">
      <c r="A405" s="106" t="s">
        <v>9</v>
      </c>
      <c r="B405" s="106"/>
      <c r="C405" s="33">
        <f t="shared" si="43"/>
        <v>0</v>
      </c>
      <c r="D405" s="33">
        <v>0</v>
      </c>
      <c r="E405" s="33">
        <v>0</v>
      </c>
      <c r="F405" s="33">
        <v>0</v>
      </c>
      <c r="G405" s="98"/>
      <c r="H405" s="98"/>
      <c r="I405" s="102"/>
      <c r="J405" s="104"/>
    </row>
    <row r="406" spans="1:10" ht="12.75">
      <c r="A406" s="106" t="s">
        <v>2</v>
      </c>
      <c r="B406" s="106"/>
      <c r="C406" s="33">
        <f t="shared" si="43"/>
        <v>0</v>
      </c>
      <c r="D406" s="33">
        <v>0</v>
      </c>
      <c r="E406" s="33">
        <v>0</v>
      </c>
      <c r="F406" s="33">
        <v>0</v>
      </c>
      <c r="G406" s="98"/>
      <c r="H406" s="98"/>
      <c r="I406" s="102"/>
      <c r="J406" s="105"/>
    </row>
    <row r="407" spans="1:10" ht="39">
      <c r="A407" s="35" t="s">
        <v>248</v>
      </c>
      <c r="B407" s="42" t="s">
        <v>54</v>
      </c>
      <c r="C407" s="33"/>
      <c r="D407" s="33"/>
      <c r="E407" s="33"/>
      <c r="F407" s="33"/>
      <c r="G407" s="98" t="s">
        <v>259</v>
      </c>
      <c r="H407" s="98"/>
      <c r="I407" s="102" t="s">
        <v>169</v>
      </c>
      <c r="J407" s="103" t="s">
        <v>170</v>
      </c>
    </row>
    <row r="408" spans="1:13" s="45" customFormat="1" ht="12.75">
      <c r="A408" s="106" t="s">
        <v>11</v>
      </c>
      <c r="B408" s="106"/>
      <c r="C408" s="33">
        <f aca="true" t="shared" si="44" ref="C408:C413">SUM(D408:F408)</f>
        <v>700</v>
      </c>
      <c r="D408" s="33">
        <f>SUM(D409:D413)</f>
        <v>300</v>
      </c>
      <c r="E408" s="33">
        <v>200</v>
      </c>
      <c r="F408" s="33">
        <v>200</v>
      </c>
      <c r="G408" s="98"/>
      <c r="H408" s="98"/>
      <c r="I408" s="102"/>
      <c r="J408" s="104"/>
      <c r="K408" s="36"/>
      <c r="L408" s="36"/>
      <c r="M408" s="36"/>
    </row>
    <row r="409" spans="1:10" ht="12.75">
      <c r="A409" s="106" t="s">
        <v>4</v>
      </c>
      <c r="B409" s="106"/>
      <c r="C409" s="33">
        <f t="shared" si="44"/>
        <v>0</v>
      </c>
      <c r="D409" s="33">
        <v>0</v>
      </c>
      <c r="E409" s="33">
        <v>0</v>
      </c>
      <c r="F409" s="33">
        <v>0</v>
      </c>
      <c r="G409" s="98"/>
      <c r="H409" s="98"/>
      <c r="I409" s="102"/>
      <c r="J409" s="104"/>
    </row>
    <row r="410" spans="1:13" s="45" customFormat="1" ht="12.75">
      <c r="A410" s="106" t="s">
        <v>7</v>
      </c>
      <c r="B410" s="106"/>
      <c r="C410" s="33">
        <f t="shared" si="44"/>
        <v>700</v>
      </c>
      <c r="D410" s="33">
        <v>300</v>
      </c>
      <c r="E410" s="33">
        <v>200</v>
      </c>
      <c r="F410" s="33">
        <v>200</v>
      </c>
      <c r="G410" s="98"/>
      <c r="H410" s="98"/>
      <c r="I410" s="102"/>
      <c r="J410" s="104"/>
      <c r="K410" s="36"/>
      <c r="L410" s="36"/>
      <c r="M410" s="36"/>
    </row>
    <row r="411" spans="1:10" ht="12.75">
      <c r="A411" s="106" t="s">
        <v>8</v>
      </c>
      <c r="B411" s="106"/>
      <c r="C411" s="33">
        <f t="shared" si="44"/>
        <v>0</v>
      </c>
      <c r="D411" s="33">
        <v>0</v>
      </c>
      <c r="E411" s="33">
        <v>0</v>
      </c>
      <c r="F411" s="33">
        <v>0</v>
      </c>
      <c r="G411" s="98"/>
      <c r="H411" s="98"/>
      <c r="I411" s="102"/>
      <c r="J411" s="104"/>
    </row>
    <row r="412" spans="1:10" ht="12.75">
      <c r="A412" s="106" t="s">
        <v>9</v>
      </c>
      <c r="B412" s="106"/>
      <c r="C412" s="33">
        <f t="shared" si="44"/>
        <v>0</v>
      </c>
      <c r="D412" s="33">
        <v>0</v>
      </c>
      <c r="E412" s="33">
        <v>0</v>
      </c>
      <c r="F412" s="33">
        <v>0</v>
      </c>
      <c r="G412" s="98"/>
      <c r="H412" s="98"/>
      <c r="I412" s="102"/>
      <c r="J412" s="104"/>
    </row>
    <row r="413" spans="1:10" ht="12.75">
      <c r="A413" s="106" t="s">
        <v>2</v>
      </c>
      <c r="B413" s="106"/>
      <c r="C413" s="33">
        <f t="shared" si="44"/>
        <v>0</v>
      </c>
      <c r="D413" s="33">
        <v>0</v>
      </c>
      <c r="E413" s="33">
        <v>0</v>
      </c>
      <c r="F413" s="33">
        <v>0</v>
      </c>
      <c r="G413" s="98"/>
      <c r="H413" s="98"/>
      <c r="I413" s="102"/>
      <c r="J413" s="105"/>
    </row>
    <row r="414" spans="1:10" ht="19.5">
      <c r="A414" s="35" t="s">
        <v>249</v>
      </c>
      <c r="B414" s="42" t="s">
        <v>150</v>
      </c>
      <c r="C414" s="33"/>
      <c r="D414" s="33"/>
      <c r="E414" s="33"/>
      <c r="F414" s="33"/>
      <c r="G414" s="98" t="s">
        <v>259</v>
      </c>
      <c r="H414" s="98"/>
      <c r="I414" s="102" t="s">
        <v>169</v>
      </c>
      <c r="J414" s="103" t="s">
        <v>170</v>
      </c>
    </row>
    <row r="415" spans="1:13" s="45" customFormat="1" ht="12.75">
      <c r="A415" s="106" t="s">
        <v>11</v>
      </c>
      <c r="B415" s="106"/>
      <c r="C415" s="33">
        <f aca="true" t="shared" si="45" ref="C415:C427">SUM(D415:F415)</f>
        <v>500</v>
      </c>
      <c r="D415" s="33">
        <f>SUM(D416:D420)</f>
        <v>300</v>
      </c>
      <c r="E415" s="33">
        <v>100</v>
      </c>
      <c r="F415" s="33">
        <v>100</v>
      </c>
      <c r="G415" s="98"/>
      <c r="H415" s="98"/>
      <c r="I415" s="102"/>
      <c r="J415" s="104"/>
      <c r="K415" s="36"/>
      <c r="L415" s="36"/>
      <c r="M415" s="36"/>
    </row>
    <row r="416" spans="1:10" ht="12.75">
      <c r="A416" s="106" t="s">
        <v>4</v>
      </c>
      <c r="B416" s="106"/>
      <c r="C416" s="33">
        <f t="shared" si="45"/>
        <v>0</v>
      </c>
      <c r="D416" s="33">
        <v>0</v>
      </c>
      <c r="E416" s="33">
        <v>0</v>
      </c>
      <c r="F416" s="33">
        <v>0</v>
      </c>
      <c r="G416" s="98"/>
      <c r="H416" s="98"/>
      <c r="I416" s="102"/>
      <c r="J416" s="104"/>
    </row>
    <row r="417" spans="1:13" s="45" customFormat="1" ht="12.75">
      <c r="A417" s="106" t="s">
        <v>7</v>
      </c>
      <c r="B417" s="106"/>
      <c r="C417" s="33">
        <f t="shared" si="45"/>
        <v>500</v>
      </c>
      <c r="D417" s="33">
        <v>300</v>
      </c>
      <c r="E417" s="33">
        <v>100</v>
      </c>
      <c r="F417" s="33">
        <v>100</v>
      </c>
      <c r="G417" s="98"/>
      <c r="H417" s="98"/>
      <c r="I417" s="102"/>
      <c r="J417" s="104"/>
      <c r="K417" s="36"/>
      <c r="L417" s="36"/>
      <c r="M417" s="36"/>
    </row>
    <row r="418" spans="1:10" ht="12.75">
      <c r="A418" s="106" t="s">
        <v>8</v>
      </c>
      <c r="B418" s="106"/>
      <c r="C418" s="33">
        <f t="shared" si="45"/>
        <v>0</v>
      </c>
      <c r="D418" s="33">
        <v>0</v>
      </c>
      <c r="E418" s="33">
        <v>0</v>
      </c>
      <c r="F418" s="33">
        <v>0</v>
      </c>
      <c r="G418" s="98"/>
      <c r="H418" s="98"/>
      <c r="I418" s="102"/>
      <c r="J418" s="104"/>
    </row>
    <row r="419" spans="1:10" ht="12.75">
      <c r="A419" s="106" t="s">
        <v>9</v>
      </c>
      <c r="B419" s="106"/>
      <c r="C419" s="33">
        <f t="shared" si="45"/>
        <v>0</v>
      </c>
      <c r="D419" s="33">
        <v>0</v>
      </c>
      <c r="E419" s="33">
        <v>0</v>
      </c>
      <c r="F419" s="33">
        <v>0</v>
      </c>
      <c r="G419" s="98"/>
      <c r="H419" s="98"/>
      <c r="I419" s="102"/>
      <c r="J419" s="104"/>
    </row>
    <row r="420" spans="1:10" ht="12.75">
      <c r="A420" s="106" t="s">
        <v>2</v>
      </c>
      <c r="B420" s="106"/>
      <c r="C420" s="33">
        <f t="shared" si="45"/>
        <v>0</v>
      </c>
      <c r="D420" s="33">
        <v>0</v>
      </c>
      <c r="E420" s="33">
        <v>0</v>
      </c>
      <c r="F420" s="33">
        <v>0</v>
      </c>
      <c r="G420" s="98"/>
      <c r="H420" s="98"/>
      <c r="I420" s="102"/>
      <c r="J420" s="105"/>
    </row>
    <row r="421" spans="1:10" ht="19.5">
      <c r="A421" s="35" t="s">
        <v>250</v>
      </c>
      <c r="B421" s="42" t="s">
        <v>300</v>
      </c>
      <c r="C421" s="33">
        <f t="shared" si="45"/>
        <v>0</v>
      </c>
      <c r="D421" s="33"/>
      <c r="E421" s="33"/>
      <c r="F421" s="33"/>
      <c r="G421" s="98" t="s">
        <v>45</v>
      </c>
      <c r="H421" s="107"/>
      <c r="I421" s="102" t="s">
        <v>169</v>
      </c>
      <c r="J421" s="103" t="s">
        <v>170</v>
      </c>
    </row>
    <row r="422" spans="1:10" ht="12.75">
      <c r="A422" s="106" t="s">
        <v>11</v>
      </c>
      <c r="B422" s="106"/>
      <c r="C422" s="33">
        <f t="shared" si="45"/>
        <v>4600</v>
      </c>
      <c r="D422" s="33">
        <f>SUM(D423:D427)</f>
        <v>1400</v>
      </c>
      <c r="E422" s="33">
        <f>SUM(E423:E427)</f>
        <v>1600</v>
      </c>
      <c r="F422" s="33">
        <f>SUM(F423:F427)</f>
        <v>1600</v>
      </c>
      <c r="G422" s="98"/>
      <c r="H422" s="107"/>
      <c r="I422" s="102"/>
      <c r="J422" s="104"/>
    </row>
    <row r="423" spans="1:10" ht="12.75">
      <c r="A423" s="106" t="s">
        <v>4</v>
      </c>
      <c r="B423" s="106"/>
      <c r="C423" s="33">
        <f t="shared" si="45"/>
        <v>0</v>
      </c>
      <c r="D423" s="33">
        <v>0</v>
      </c>
      <c r="E423" s="33">
        <v>0</v>
      </c>
      <c r="F423" s="33">
        <v>0</v>
      </c>
      <c r="G423" s="98"/>
      <c r="H423" s="107"/>
      <c r="I423" s="102"/>
      <c r="J423" s="104"/>
    </row>
    <row r="424" spans="1:10" ht="12.75">
      <c r="A424" s="106" t="s">
        <v>7</v>
      </c>
      <c r="B424" s="106"/>
      <c r="C424" s="33">
        <f t="shared" si="45"/>
        <v>2650</v>
      </c>
      <c r="D424" s="33">
        <v>850</v>
      </c>
      <c r="E424" s="33">
        <v>900</v>
      </c>
      <c r="F424" s="33">
        <v>900</v>
      </c>
      <c r="G424" s="98"/>
      <c r="H424" s="107"/>
      <c r="I424" s="102"/>
      <c r="J424" s="104"/>
    </row>
    <row r="425" spans="1:10" ht="12.75">
      <c r="A425" s="106" t="s">
        <v>8</v>
      </c>
      <c r="B425" s="106"/>
      <c r="C425" s="33">
        <f t="shared" si="45"/>
        <v>1950</v>
      </c>
      <c r="D425" s="33">
        <v>550</v>
      </c>
      <c r="E425" s="33">
        <v>700</v>
      </c>
      <c r="F425" s="33">
        <v>700</v>
      </c>
      <c r="G425" s="98"/>
      <c r="H425" s="107"/>
      <c r="I425" s="102"/>
      <c r="J425" s="104"/>
    </row>
    <row r="426" spans="1:10" ht="12.75">
      <c r="A426" s="106" t="s">
        <v>9</v>
      </c>
      <c r="B426" s="106"/>
      <c r="C426" s="33">
        <f t="shared" si="45"/>
        <v>0</v>
      </c>
      <c r="D426" s="33">
        <v>0</v>
      </c>
      <c r="E426" s="33">
        <v>0</v>
      </c>
      <c r="F426" s="33">
        <v>0</v>
      </c>
      <c r="G426" s="98"/>
      <c r="H426" s="107"/>
      <c r="I426" s="102"/>
      <c r="J426" s="104"/>
    </row>
    <row r="427" spans="1:10" ht="12.75">
      <c r="A427" s="106" t="s">
        <v>2</v>
      </c>
      <c r="B427" s="106"/>
      <c r="C427" s="33">
        <f t="shared" si="45"/>
        <v>0</v>
      </c>
      <c r="D427" s="33">
        <v>0</v>
      </c>
      <c r="E427" s="33">
        <v>0</v>
      </c>
      <c r="F427" s="33">
        <v>0</v>
      </c>
      <c r="G427" s="98"/>
      <c r="H427" s="107"/>
      <c r="I427" s="102"/>
      <c r="J427" s="105"/>
    </row>
    <row r="428" spans="1:10" ht="19.5">
      <c r="A428" s="35" t="s">
        <v>251</v>
      </c>
      <c r="B428" s="42" t="s">
        <v>30</v>
      </c>
      <c r="C428" s="33"/>
      <c r="D428" s="33"/>
      <c r="E428" s="33"/>
      <c r="F428" s="33"/>
      <c r="G428" s="98"/>
      <c r="H428" s="98" t="s">
        <v>59</v>
      </c>
      <c r="I428" s="102" t="s">
        <v>169</v>
      </c>
      <c r="J428" s="103" t="s">
        <v>170</v>
      </c>
    </row>
    <row r="429" spans="1:10" ht="12.75">
      <c r="A429" s="106" t="s">
        <v>11</v>
      </c>
      <c r="B429" s="106"/>
      <c r="C429" s="33">
        <f aca="true" t="shared" si="46" ref="C429:C434">SUM(D429:F429)</f>
        <v>13200</v>
      </c>
      <c r="D429" s="33">
        <f>SUM(D430:D434)</f>
        <v>6000</v>
      </c>
      <c r="E429" s="33">
        <f>SUM(E430:E434)</f>
        <v>3200</v>
      </c>
      <c r="F429" s="33">
        <f>SUM(F430:F434)</f>
        <v>4000</v>
      </c>
      <c r="G429" s="98"/>
      <c r="H429" s="98"/>
      <c r="I429" s="102"/>
      <c r="J429" s="104"/>
    </row>
    <row r="430" spans="1:10" ht="12.75">
      <c r="A430" s="106" t="s">
        <v>4</v>
      </c>
      <c r="B430" s="106"/>
      <c r="C430" s="33">
        <f t="shared" si="46"/>
        <v>0</v>
      </c>
      <c r="D430" s="33">
        <v>0</v>
      </c>
      <c r="E430" s="33">
        <v>0</v>
      </c>
      <c r="F430" s="33">
        <v>0</v>
      </c>
      <c r="G430" s="98"/>
      <c r="H430" s="98"/>
      <c r="I430" s="102"/>
      <c r="J430" s="104"/>
    </row>
    <row r="431" spans="1:10" ht="12.75">
      <c r="A431" s="106" t="s">
        <v>7</v>
      </c>
      <c r="B431" s="106"/>
      <c r="C431" s="33">
        <f t="shared" si="46"/>
        <v>6600</v>
      </c>
      <c r="D431" s="33">
        <f aca="true" t="shared" si="47" ref="D431:F432">D438+D445+D452</f>
        <v>3000</v>
      </c>
      <c r="E431" s="33">
        <f t="shared" si="47"/>
        <v>1600</v>
      </c>
      <c r="F431" s="33">
        <f t="shared" si="47"/>
        <v>2000</v>
      </c>
      <c r="G431" s="98"/>
      <c r="H431" s="98"/>
      <c r="I431" s="102"/>
      <c r="J431" s="104"/>
    </row>
    <row r="432" spans="1:10" ht="12.75">
      <c r="A432" s="106" t="s">
        <v>8</v>
      </c>
      <c r="B432" s="106"/>
      <c r="C432" s="33">
        <f t="shared" si="46"/>
        <v>6600</v>
      </c>
      <c r="D432" s="33">
        <f t="shared" si="47"/>
        <v>3000</v>
      </c>
      <c r="E432" s="33">
        <f t="shared" si="47"/>
        <v>1600</v>
      </c>
      <c r="F432" s="33">
        <f t="shared" si="47"/>
        <v>2000</v>
      </c>
      <c r="G432" s="98"/>
      <c r="H432" s="98"/>
      <c r="I432" s="102"/>
      <c r="J432" s="104"/>
    </row>
    <row r="433" spans="1:10" ht="12.75">
      <c r="A433" s="106" t="s">
        <v>9</v>
      </c>
      <c r="B433" s="106"/>
      <c r="C433" s="33">
        <f t="shared" si="46"/>
        <v>0</v>
      </c>
      <c r="D433" s="33">
        <v>0</v>
      </c>
      <c r="E433" s="33">
        <v>0</v>
      </c>
      <c r="F433" s="33">
        <v>0</v>
      </c>
      <c r="G433" s="98"/>
      <c r="H433" s="98"/>
      <c r="I433" s="102"/>
      <c r="J433" s="104"/>
    </row>
    <row r="434" spans="1:10" ht="12.75">
      <c r="A434" s="106" t="s">
        <v>2</v>
      </c>
      <c r="B434" s="106"/>
      <c r="C434" s="33">
        <f t="shared" si="46"/>
        <v>0</v>
      </c>
      <c r="D434" s="33">
        <v>0</v>
      </c>
      <c r="E434" s="33">
        <v>0</v>
      </c>
      <c r="F434" s="33">
        <v>0</v>
      </c>
      <c r="G434" s="98"/>
      <c r="H434" s="98"/>
      <c r="I434" s="102"/>
      <c r="J434" s="105"/>
    </row>
    <row r="435" spans="1:10" ht="19.5">
      <c r="A435" s="35" t="s">
        <v>253</v>
      </c>
      <c r="B435" s="42" t="s">
        <v>48</v>
      </c>
      <c r="C435" s="33"/>
      <c r="D435" s="33"/>
      <c r="E435" s="33"/>
      <c r="F435" s="33"/>
      <c r="G435" s="98" t="s">
        <v>56</v>
      </c>
      <c r="H435" s="107"/>
      <c r="I435" s="102" t="s">
        <v>169</v>
      </c>
      <c r="J435" s="103" t="s">
        <v>170</v>
      </c>
    </row>
    <row r="436" spans="1:10" ht="12.75">
      <c r="A436" s="106" t="s">
        <v>11</v>
      </c>
      <c r="B436" s="106"/>
      <c r="C436" s="33">
        <f aca="true" t="shared" si="48" ref="C436:C455">SUM(D436:F436)</f>
        <v>3000</v>
      </c>
      <c r="D436" s="33">
        <f>SUM(D437:D441)</f>
        <v>1000</v>
      </c>
      <c r="E436" s="33">
        <f>SUM(E437:E441)</f>
        <v>1000</v>
      </c>
      <c r="F436" s="33">
        <f>SUM(F437:F441)</f>
        <v>1000</v>
      </c>
      <c r="G436" s="98"/>
      <c r="H436" s="107"/>
      <c r="I436" s="102"/>
      <c r="J436" s="104"/>
    </row>
    <row r="437" spans="1:10" ht="12.75">
      <c r="A437" s="106" t="s">
        <v>4</v>
      </c>
      <c r="B437" s="106"/>
      <c r="C437" s="33">
        <f t="shared" si="48"/>
        <v>0</v>
      </c>
      <c r="D437" s="33">
        <v>0</v>
      </c>
      <c r="E437" s="33">
        <v>0</v>
      </c>
      <c r="F437" s="33">
        <v>0</v>
      </c>
      <c r="G437" s="98"/>
      <c r="H437" s="107"/>
      <c r="I437" s="102"/>
      <c r="J437" s="104"/>
    </row>
    <row r="438" spans="1:10" ht="12.75">
      <c r="A438" s="106" t="s">
        <v>7</v>
      </c>
      <c r="B438" s="106"/>
      <c r="C438" s="33">
        <f t="shared" si="48"/>
        <v>1500</v>
      </c>
      <c r="D438" s="33">
        <v>500</v>
      </c>
      <c r="E438" s="33">
        <v>500</v>
      </c>
      <c r="F438" s="33">
        <v>500</v>
      </c>
      <c r="G438" s="98"/>
      <c r="H438" s="107"/>
      <c r="I438" s="102"/>
      <c r="J438" s="104"/>
    </row>
    <row r="439" spans="1:10" ht="12.75">
      <c r="A439" s="106" t="s">
        <v>8</v>
      </c>
      <c r="B439" s="106"/>
      <c r="C439" s="33">
        <f t="shared" si="48"/>
        <v>1500</v>
      </c>
      <c r="D439" s="33">
        <v>500</v>
      </c>
      <c r="E439" s="33">
        <v>500</v>
      </c>
      <c r="F439" s="33">
        <v>500</v>
      </c>
      <c r="G439" s="98"/>
      <c r="H439" s="107"/>
      <c r="I439" s="102"/>
      <c r="J439" s="104"/>
    </row>
    <row r="440" spans="1:10" ht="12.75">
      <c r="A440" s="106" t="s">
        <v>9</v>
      </c>
      <c r="B440" s="106"/>
      <c r="C440" s="33">
        <f t="shared" si="48"/>
        <v>0</v>
      </c>
      <c r="D440" s="33">
        <v>0</v>
      </c>
      <c r="E440" s="33">
        <v>0</v>
      </c>
      <c r="F440" s="33">
        <v>0</v>
      </c>
      <c r="G440" s="98"/>
      <c r="H440" s="107"/>
      <c r="I440" s="102"/>
      <c r="J440" s="104"/>
    </row>
    <row r="441" spans="1:10" ht="12.75">
      <c r="A441" s="106" t="s">
        <v>2</v>
      </c>
      <c r="B441" s="106"/>
      <c r="C441" s="33">
        <f t="shared" si="48"/>
        <v>0</v>
      </c>
      <c r="D441" s="33">
        <v>0</v>
      </c>
      <c r="E441" s="33">
        <v>0</v>
      </c>
      <c r="F441" s="33">
        <v>0</v>
      </c>
      <c r="G441" s="98"/>
      <c r="H441" s="107"/>
      <c r="I441" s="102"/>
      <c r="J441" s="105"/>
    </row>
    <row r="442" spans="1:10" ht="48.75">
      <c r="A442" s="35" t="s">
        <v>254</v>
      </c>
      <c r="B442" s="42" t="s">
        <v>49</v>
      </c>
      <c r="C442" s="33"/>
      <c r="D442" s="33"/>
      <c r="E442" s="33"/>
      <c r="F442" s="33"/>
      <c r="G442" s="98" t="s">
        <v>56</v>
      </c>
      <c r="H442" s="107"/>
      <c r="I442" s="102" t="s">
        <v>169</v>
      </c>
      <c r="J442" s="103" t="s">
        <v>170</v>
      </c>
    </row>
    <row r="443" spans="1:10" ht="12.75">
      <c r="A443" s="106" t="s">
        <v>11</v>
      </c>
      <c r="B443" s="106"/>
      <c r="C443" s="33">
        <f t="shared" si="48"/>
        <v>7400</v>
      </c>
      <c r="D443" s="33">
        <f>SUM(D444:D448)</f>
        <v>4000</v>
      </c>
      <c r="E443" s="33">
        <f>SUM(E444:E448)</f>
        <v>1200</v>
      </c>
      <c r="F443" s="33">
        <f>SUM(F444:F448)</f>
        <v>2200</v>
      </c>
      <c r="G443" s="98"/>
      <c r="H443" s="107"/>
      <c r="I443" s="102"/>
      <c r="J443" s="104"/>
    </row>
    <row r="444" spans="1:10" ht="12.75">
      <c r="A444" s="106" t="s">
        <v>4</v>
      </c>
      <c r="B444" s="106"/>
      <c r="C444" s="33">
        <f t="shared" si="48"/>
        <v>0</v>
      </c>
      <c r="D444" s="33">
        <v>0</v>
      </c>
      <c r="E444" s="33">
        <v>0</v>
      </c>
      <c r="F444" s="33">
        <v>0</v>
      </c>
      <c r="G444" s="98"/>
      <c r="H444" s="107"/>
      <c r="I444" s="102"/>
      <c r="J444" s="104"/>
    </row>
    <row r="445" spans="1:10" ht="12.75">
      <c r="A445" s="106" t="s">
        <v>7</v>
      </c>
      <c r="B445" s="106"/>
      <c r="C445" s="33">
        <f t="shared" si="48"/>
        <v>3700</v>
      </c>
      <c r="D445" s="33">
        <v>2000</v>
      </c>
      <c r="E445" s="33">
        <v>600</v>
      </c>
      <c r="F445" s="33">
        <v>1100</v>
      </c>
      <c r="G445" s="98"/>
      <c r="H445" s="107"/>
      <c r="I445" s="102"/>
      <c r="J445" s="104"/>
    </row>
    <row r="446" spans="1:10" ht="12.75">
      <c r="A446" s="106" t="s">
        <v>8</v>
      </c>
      <c r="B446" s="106"/>
      <c r="C446" s="33">
        <f t="shared" si="48"/>
        <v>3700</v>
      </c>
      <c r="D446" s="33">
        <v>2000</v>
      </c>
      <c r="E446" s="33">
        <v>600</v>
      </c>
      <c r="F446" s="33">
        <v>1100</v>
      </c>
      <c r="G446" s="98"/>
      <c r="H446" s="107"/>
      <c r="I446" s="102"/>
      <c r="J446" s="104"/>
    </row>
    <row r="447" spans="1:10" ht="12.75">
      <c r="A447" s="106" t="s">
        <v>9</v>
      </c>
      <c r="B447" s="106"/>
      <c r="C447" s="33">
        <f t="shared" si="48"/>
        <v>0</v>
      </c>
      <c r="D447" s="33">
        <v>0</v>
      </c>
      <c r="E447" s="33">
        <v>0</v>
      </c>
      <c r="F447" s="33">
        <v>0</v>
      </c>
      <c r="G447" s="98"/>
      <c r="H447" s="107"/>
      <c r="I447" s="102"/>
      <c r="J447" s="104"/>
    </row>
    <row r="448" spans="1:10" ht="12.75">
      <c r="A448" s="106" t="s">
        <v>2</v>
      </c>
      <c r="B448" s="106"/>
      <c r="C448" s="33">
        <f t="shared" si="48"/>
        <v>0</v>
      </c>
      <c r="D448" s="33">
        <v>0</v>
      </c>
      <c r="E448" s="33">
        <v>0</v>
      </c>
      <c r="F448" s="33">
        <v>0</v>
      </c>
      <c r="G448" s="98"/>
      <c r="H448" s="107"/>
      <c r="I448" s="102"/>
      <c r="J448" s="105"/>
    </row>
    <row r="449" spans="1:10" ht="12.75">
      <c r="A449" s="35" t="s">
        <v>255</v>
      </c>
      <c r="B449" s="42" t="s">
        <v>50</v>
      </c>
      <c r="C449" s="33"/>
      <c r="D449" s="33"/>
      <c r="E449" s="33"/>
      <c r="F449" s="33"/>
      <c r="G449" s="98" t="s">
        <v>56</v>
      </c>
      <c r="H449" s="107"/>
      <c r="I449" s="102" t="s">
        <v>169</v>
      </c>
      <c r="J449" s="103" t="s">
        <v>170</v>
      </c>
    </row>
    <row r="450" spans="1:10" ht="12.75">
      <c r="A450" s="106" t="s">
        <v>11</v>
      </c>
      <c r="B450" s="106"/>
      <c r="C450" s="33">
        <f t="shared" si="48"/>
        <v>2800</v>
      </c>
      <c r="D450" s="33">
        <f>SUM(D451:D455)</f>
        <v>1000</v>
      </c>
      <c r="E450" s="33">
        <f>SUM(E451:E455)</f>
        <v>1000</v>
      </c>
      <c r="F450" s="33">
        <f>SUM(F451:F455)</f>
        <v>800</v>
      </c>
      <c r="G450" s="98"/>
      <c r="H450" s="107"/>
      <c r="I450" s="102"/>
      <c r="J450" s="104"/>
    </row>
    <row r="451" spans="1:10" ht="12.75">
      <c r="A451" s="106" t="s">
        <v>4</v>
      </c>
      <c r="B451" s="106"/>
      <c r="C451" s="33">
        <f t="shared" si="48"/>
        <v>0</v>
      </c>
      <c r="D451" s="33">
        <v>0</v>
      </c>
      <c r="E451" s="33">
        <v>0</v>
      </c>
      <c r="F451" s="33">
        <v>0</v>
      </c>
      <c r="G451" s="98"/>
      <c r="H451" s="107"/>
      <c r="I451" s="102"/>
      <c r="J451" s="104"/>
    </row>
    <row r="452" spans="1:10" ht="12.75">
      <c r="A452" s="106" t="s">
        <v>7</v>
      </c>
      <c r="B452" s="106"/>
      <c r="C452" s="33">
        <f t="shared" si="48"/>
        <v>1400</v>
      </c>
      <c r="D452" s="33">
        <v>500</v>
      </c>
      <c r="E452" s="33">
        <v>500</v>
      </c>
      <c r="F452" s="33">
        <v>400</v>
      </c>
      <c r="G452" s="98"/>
      <c r="H452" s="107"/>
      <c r="I452" s="102"/>
      <c r="J452" s="104"/>
    </row>
    <row r="453" spans="1:10" ht="12.75">
      <c r="A453" s="106" t="s">
        <v>8</v>
      </c>
      <c r="B453" s="106"/>
      <c r="C453" s="33">
        <f t="shared" si="48"/>
        <v>1400</v>
      </c>
      <c r="D453" s="33">
        <v>500</v>
      </c>
      <c r="E453" s="33">
        <v>500</v>
      </c>
      <c r="F453" s="33">
        <v>400</v>
      </c>
      <c r="G453" s="98"/>
      <c r="H453" s="107"/>
      <c r="I453" s="102"/>
      <c r="J453" s="104"/>
    </row>
    <row r="454" spans="1:10" ht="12.75">
      <c r="A454" s="106" t="s">
        <v>9</v>
      </c>
      <c r="B454" s="106"/>
      <c r="C454" s="33">
        <f t="shared" si="48"/>
        <v>0</v>
      </c>
      <c r="D454" s="33">
        <v>0</v>
      </c>
      <c r="E454" s="33">
        <v>0</v>
      </c>
      <c r="F454" s="33">
        <v>0</v>
      </c>
      <c r="G454" s="98"/>
      <c r="H454" s="107"/>
      <c r="I454" s="102"/>
      <c r="J454" s="104"/>
    </row>
    <row r="455" spans="1:10" ht="12.75">
      <c r="A455" s="106" t="s">
        <v>2</v>
      </c>
      <c r="B455" s="106"/>
      <c r="C455" s="33">
        <f t="shared" si="48"/>
        <v>0</v>
      </c>
      <c r="D455" s="33">
        <v>0</v>
      </c>
      <c r="E455" s="33">
        <v>0</v>
      </c>
      <c r="F455" s="33">
        <v>0</v>
      </c>
      <c r="G455" s="98"/>
      <c r="H455" s="107"/>
      <c r="I455" s="102"/>
      <c r="J455" s="105"/>
    </row>
    <row r="456" spans="1:10" ht="48.75">
      <c r="A456" s="35" t="s">
        <v>252</v>
      </c>
      <c r="B456" s="42" t="s">
        <v>256</v>
      </c>
      <c r="C456" s="33"/>
      <c r="D456" s="33"/>
      <c r="E456" s="33"/>
      <c r="F456" s="33"/>
      <c r="G456" s="98"/>
      <c r="H456" s="98" t="s">
        <v>60</v>
      </c>
      <c r="I456" s="102" t="s">
        <v>169</v>
      </c>
      <c r="J456" s="103" t="s">
        <v>170</v>
      </c>
    </row>
    <row r="457" spans="1:10" ht="12.75">
      <c r="A457" s="106" t="s">
        <v>11</v>
      </c>
      <c r="B457" s="106"/>
      <c r="C457" s="33">
        <f aca="true" t="shared" si="49" ref="C457:C462">SUM(D457:F457)</f>
        <v>6646.788990000001</v>
      </c>
      <c r="D457" s="33">
        <f>SUM(D458:D462)</f>
        <v>3000</v>
      </c>
      <c r="E457" s="33">
        <f>SUM(E458:E462)</f>
        <v>1747.70642</v>
      </c>
      <c r="F457" s="33">
        <f>SUM(F458:F462)</f>
        <v>1899.08257</v>
      </c>
      <c r="G457" s="98"/>
      <c r="H457" s="98"/>
      <c r="I457" s="102"/>
      <c r="J457" s="104"/>
    </row>
    <row r="458" spans="1:10" ht="12.75">
      <c r="A458" s="106" t="s">
        <v>4</v>
      </c>
      <c r="B458" s="106"/>
      <c r="C458" s="33">
        <f t="shared" si="49"/>
        <v>0</v>
      </c>
      <c r="D458" s="33">
        <v>0</v>
      </c>
      <c r="E458" s="33">
        <v>0</v>
      </c>
      <c r="F458" s="33">
        <v>0</v>
      </c>
      <c r="G458" s="98"/>
      <c r="H458" s="98"/>
      <c r="I458" s="102"/>
      <c r="J458" s="104"/>
    </row>
    <row r="459" spans="1:10" ht="12.75">
      <c r="A459" s="106" t="s">
        <v>7</v>
      </c>
      <c r="B459" s="106"/>
      <c r="C459" s="33">
        <f t="shared" si="49"/>
        <v>6646.788990000001</v>
      </c>
      <c r="D459" s="33">
        <f aca="true" t="shared" si="50" ref="D459:F460">D466+D473</f>
        <v>3000</v>
      </c>
      <c r="E459" s="33">
        <f t="shared" si="50"/>
        <v>1747.70642</v>
      </c>
      <c r="F459" s="33">
        <f t="shared" si="50"/>
        <v>1899.08257</v>
      </c>
      <c r="G459" s="98"/>
      <c r="H459" s="98"/>
      <c r="I459" s="102"/>
      <c r="J459" s="104"/>
    </row>
    <row r="460" spans="1:10" ht="12.75">
      <c r="A460" s="106" t="s">
        <v>8</v>
      </c>
      <c r="B460" s="106"/>
      <c r="C460" s="33">
        <f t="shared" si="49"/>
        <v>0</v>
      </c>
      <c r="D460" s="33">
        <f t="shared" si="50"/>
        <v>0</v>
      </c>
      <c r="E460" s="33">
        <f t="shared" si="50"/>
        <v>0</v>
      </c>
      <c r="F460" s="33">
        <f t="shared" si="50"/>
        <v>0</v>
      </c>
      <c r="G460" s="98"/>
      <c r="H460" s="98"/>
      <c r="I460" s="102"/>
      <c r="J460" s="104"/>
    </row>
    <row r="461" spans="1:10" ht="12.75">
      <c r="A461" s="106" t="s">
        <v>9</v>
      </c>
      <c r="B461" s="106"/>
      <c r="C461" s="33">
        <f t="shared" si="49"/>
        <v>0</v>
      </c>
      <c r="D461" s="33">
        <v>0</v>
      </c>
      <c r="E461" s="33">
        <v>0</v>
      </c>
      <c r="F461" s="33">
        <v>0</v>
      </c>
      <c r="G461" s="98"/>
      <c r="H461" s="98"/>
      <c r="I461" s="102"/>
      <c r="J461" s="104"/>
    </row>
    <row r="462" spans="1:10" ht="12.75">
      <c r="A462" s="106" t="s">
        <v>2</v>
      </c>
      <c r="B462" s="106"/>
      <c r="C462" s="33">
        <f t="shared" si="49"/>
        <v>0</v>
      </c>
      <c r="D462" s="33">
        <v>0</v>
      </c>
      <c r="E462" s="33">
        <v>0</v>
      </c>
      <c r="F462" s="33">
        <v>0</v>
      </c>
      <c r="G462" s="98"/>
      <c r="H462" s="98"/>
      <c r="I462" s="102"/>
      <c r="J462" s="105"/>
    </row>
    <row r="463" spans="1:13" s="45" customFormat="1" ht="19.5">
      <c r="A463" s="35" t="s">
        <v>257</v>
      </c>
      <c r="B463" s="42" t="s">
        <v>43</v>
      </c>
      <c r="C463" s="33"/>
      <c r="D463" s="33"/>
      <c r="E463" s="33"/>
      <c r="F463" s="33"/>
      <c r="G463" s="98" t="s">
        <v>46</v>
      </c>
      <c r="H463" s="107"/>
      <c r="I463" s="102" t="s">
        <v>169</v>
      </c>
      <c r="J463" s="103" t="s">
        <v>170</v>
      </c>
      <c r="K463" s="36"/>
      <c r="L463" s="36"/>
      <c r="M463" s="36"/>
    </row>
    <row r="464" spans="1:13" s="45" customFormat="1" ht="12.75">
      <c r="A464" s="106" t="s">
        <v>11</v>
      </c>
      <c r="B464" s="106"/>
      <c r="C464" s="33">
        <f aca="true" t="shared" si="51" ref="C464:C469">SUM(D464:F464)</f>
        <v>6646.788990000001</v>
      </c>
      <c r="D464" s="33">
        <f>SUM(D465:D469)</f>
        <v>3000</v>
      </c>
      <c r="E464" s="33">
        <f>SUM(E465:E469)</f>
        <v>1747.70642</v>
      </c>
      <c r="F464" s="33">
        <f>SUM(F465:F469)</f>
        <v>1899.08257</v>
      </c>
      <c r="G464" s="98"/>
      <c r="H464" s="107"/>
      <c r="I464" s="102"/>
      <c r="J464" s="104"/>
      <c r="K464" s="36"/>
      <c r="L464" s="36"/>
      <c r="M464" s="36"/>
    </row>
    <row r="465" spans="1:13" s="45" customFormat="1" ht="12.75">
      <c r="A465" s="106" t="s">
        <v>4</v>
      </c>
      <c r="B465" s="106"/>
      <c r="C465" s="33">
        <f t="shared" si="51"/>
        <v>0</v>
      </c>
      <c r="D465" s="33">
        <v>0</v>
      </c>
      <c r="E465" s="33">
        <v>0</v>
      </c>
      <c r="F465" s="33">
        <v>0</v>
      </c>
      <c r="G465" s="98"/>
      <c r="H465" s="107"/>
      <c r="I465" s="102"/>
      <c r="J465" s="104"/>
      <c r="K465" s="36"/>
      <c r="L465" s="36"/>
      <c r="M465" s="36"/>
    </row>
    <row r="466" spans="1:13" s="45" customFormat="1" ht="12.75">
      <c r="A466" s="106" t="s">
        <v>7</v>
      </c>
      <c r="B466" s="106"/>
      <c r="C466" s="33">
        <f t="shared" si="51"/>
        <v>6646.788990000001</v>
      </c>
      <c r="D466" s="33">
        <v>3000</v>
      </c>
      <c r="E466" s="33">
        <v>1747.70642</v>
      </c>
      <c r="F466" s="33">
        <v>1899.08257</v>
      </c>
      <c r="G466" s="98"/>
      <c r="H466" s="107"/>
      <c r="I466" s="102"/>
      <c r="J466" s="104"/>
      <c r="K466" s="36"/>
      <c r="L466" s="36"/>
      <c r="M466" s="36"/>
    </row>
    <row r="467" spans="1:13" s="45" customFormat="1" ht="12.75">
      <c r="A467" s="106" t="s">
        <v>8</v>
      </c>
      <c r="B467" s="106"/>
      <c r="C467" s="33">
        <f t="shared" si="51"/>
        <v>0</v>
      </c>
      <c r="D467" s="33">
        <v>0</v>
      </c>
      <c r="E467" s="33">
        <v>0</v>
      </c>
      <c r="F467" s="33">
        <v>0</v>
      </c>
      <c r="G467" s="98"/>
      <c r="H467" s="107"/>
      <c r="I467" s="102"/>
      <c r="J467" s="104"/>
      <c r="K467" s="36"/>
      <c r="L467" s="36"/>
      <c r="M467" s="36"/>
    </row>
    <row r="468" spans="1:13" s="45" customFormat="1" ht="12.75">
      <c r="A468" s="106" t="s">
        <v>9</v>
      </c>
      <c r="B468" s="106"/>
      <c r="C468" s="33">
        <f t="shared" si="51"/>
        <v>0</v>
      </c>
      <c r="D468" s="33">
        <v>0</v>
      </c>
      <c r="E468" s="33">
        <v>0</v>
      </c>
      <c r="F468" s="33">
        <v>0</v>
      </c>
      <c r="G468" s="98"/>
      <c r="H468" s="107"/>
      <c r="I468" s="102"/>
      <c r="J468" s="104"/>
      <c r="K468" s="36"/>
      <c r="L468" s="36"/>
      <c r="M468" s="36"/>
    </row>
    <row r="469" spans="1:13" s="45" customFormat="1" ht="12.75">
      <c r="A469" s="106" t="s">
        <v>2</v>
      </c>
      <c r="B469" s="106"/>
      <c r="C469" s="33">
        <f t="shared" si="51"/>
        <v>0</v>
      </c>
      <c r="D469" s="33">
        <v>0</v>
      </c>
      <c r="E469" s="33">
        <v>0</v>
      </c>
      <c r="F469" s="33">
        <v>0</v>
      </c>
      <c r="G469" s="98"/>
      <c r="H469" s="107"/>
      <c r="I469" s="102"/>
      <c r="J469" s="105"/>
      <c r="K469" s="36"/>
      <c r="L469" s="36"/>
      <c r="M469" s="36"/>
    </row>
    <row r="470" spans="1:10" ht="29.25">
      <c r="A470" s="35" t="s">
        <v>258</v>
      </c>
      <c r="B470" s="42" t="s">
        <v>44</v>
      </c>
      <c r="C470" s="33"/>
      <c r="D470" s="33"/>
      <c r="E470" s="33"/>
      <c r="F470" s="33"/>
      <c r="G470" s="98" t="s">
        <v>46</v>
      </c>
      <c r="H470" s="107"/>
      <c r="I470" s="102" t="s">
        <v>169</v>
      </c>
      <c r="J470" s="103" t="s">
        <v>170</v>
      </c>
    </row>
    <row r="471" spans="1:10" ht="12.75">
      <c r="A471" s="106" t="s">
        <v>11</v>
      </c>
      <c r="B471" s="106"/>
      <c r="C471" s="33">
        <f aca="true" t="shared" si="52" ref="C471:C476">SUM(D471:F471)</f>
        <v>0</v>
      </c>
      <c r="D471" s="33">
        <f>SUM(D472:D476)</f>
        <v>0</v>
      </c>
      <c r="E471" s="33">
        <f>SUM(E472:E476)</f>
        <v>0</v>
      </c>
      <c r="F471" s="33">
        <f>SUM(F472:F476)</f>
        <v>0</v>
      </c>
      <c r="G471" s="98"/>
      <c r="H471" s="107"/>
      <c r="I471" s="102"/>
      <c r="J471" s="104"/>
    </row>
    <row r="472" spans="1:10" ht="12.75">
      <c r="A472" s="106" t="s">
        <v>4</v>
      </c>
      <c r="B472" s="106"/>
      <c r="C472" s="33">
        <f t="shared" si="52"/>
        <v>0</v>
      </c>
      <c r="D472" s="33">
        <v>0</v>
      </c>
      <c r="E472" s="33">
        <v>0</v>
      </c>
      <c r="F472" s="33">
        <v>0</v>
      </c>
      <c r="G472" s="98"/>
      <c r="H472" s="107"/>
      <c r="I472" s="102"/>
      <c r="J472" s="104"/>
    </row>
    <row r="473" spans="1:10" ht="12.75">
      <c r="A473" s="106" t="s">
        <v>7</v>
      </c>
      <c r="B473" s="106"/>
      <c r="C473" s="33">
        <f t="shared" si="52"/>
        <v>0</v>
      </c>
      <c r="D473" s="33">
        <v>0</v>
      </c>
      <c r="E473" s="33">
        <v>0</v>
      </c>
      <c r="F473" s="33">
        <v>0</v>
      </c>
      <c r="G473" s="98"/>
      <c r="H473" s="107"/>
      <c r="I473" s="102"/>
      <c r="J473" s="104"/>
    </row>
    <row r="474" spans="1:10" ht="12.75">
      <c r="A474" s="106" t="s">
        <v>8</v>
      </c>
      <c r="B474" s="106"/>
      <c r="C474" s="33">
        <f t="shared" si="52"/>
        <v>0</v>
      </c>
      <c r="D474" s="33">
        <v>0</v>
      </c>
      <c r="E474" s="33">
        <v>0</v>
      </c>
      <c r="F474" s="33">
        <v>0</v>
      </c>
      <c r="G474" s="98"/>
      <c r="H474" s="107"/>
      <c r="I474" s="102"/>
      <c r="J474" s="104"/>
    </row>
    <row r="475" spans="1:10" ht="12.75">
      <c r="A475" s="106" t="s">
        <v>9</v>
      </c>
      <c r="B475" s="106"/>
      <c r="C475" s="33">
        <f t="shared" si="52"/>
        <v>0</v>
      </c>
      <c r="D475" s="33">
        <v>0</v>
      </c>
      <c r="E475" s="33">
        <v>0</v>
      </c>
      <c r="F475" s="33">
        <v>0</v>
      </c>
      <c r="G475" s="98"/>
      <c r="H475" s="107"/>
      <c r="I475" s="102"/>
      <c r="J475" s="104"/>
    </row>
    <row r="476" spans="1:10" ht="12.75">
      <c r="A476" s="106" t="s">
        <v>2</v>
      </c>
      <c r="B476" s="106"/>
      <c r="C476" s="33">
        <f t="shared" si="52"/>
        <v>0</v>
      </c>
      <c r="D476" s="33">
        <v>0</v>
      </c>
      <c r="E476" s="33">
        <v>0</v>
      </c>
      <c r="F476" s="33">
        <v>0</v>
      </c>
      <c r="G476" s="98"/>
      <c r="H476" s="107"/>
      <c r="I476" s="102"/>
      <c r="J476" s="105"/>
    </row>
    <row r="477" spans="1:10" s="36" customFormat="1" ht="19.5">
      <c r="A477" s="35" t="s">
        <v>301</v>
      </c>
      <c r="B477" s="42" t="s">
        <v>302</v>
      </c>
      <c r="C477" s="33"/>
      <c r="D477" s="33"/>
      <c r="E477" s="33"/>
      <c r="F477" s="33"/>
      <c r="G477" s="98" t="s">
        <v>45</v>
      </c>
      <c r="H477" s="107"/>
      <c r="I477" s="102" t="s">
        <v>169</v>
      </c>
      <c r="J477" s="103" t="s">
        <v>170</v>
      </c>
    </row>
    <row r="478" spans="1:10" s="36" customFormat="1" ht="12.75">
      <c r="A478" s="106" t="s">
        <v>11</v>
      </c>
      <c r="B478" s="106"/>
      <c r="C478" s="33">
        <f aca="true" t="shared" si="53" ref="C478:C483">SUM(D478:F478)</f>
        <v>300</v>
      </c>
      <c r="D478" s="33">
        <f>SUM(D479:D483)</f>
        <v>300</v>
      </c>
      <c r="E478" s="33">
        <f>SUM(E479:E483)</f>
        <v>0</v>
      </c>
      <c r="F478" s="33">
        <f>SUM(F479:F483)</f>
        <v>0</v>
      </c>
      <c r="G478" s="98"/>
      <c r="H478" s="107"/>
      <c r="I478" s="102"/>
      <c r="J478" s="104"/>
    </row>
    <row r="479" spans="1:10" s="36" customFormat="1" ht="12.75">
      <c r="A479" s="106" t="s">
        <v>4</v>
      </c>
      <c r="B479" s="106"/>
      <c r="C479" s="33">
        <f t="shared" si="53"/>
        <v>0</v>
      </c>
      <c r="D479" s="33">
        <v>0</v>
      </c>
      <c r="E479" s="33">
        <v>0</v>
      </c>
      <c r="F479" s="33">
        <v>0</v>
      </c>
      <c r="G479" s="98"/>
      <c r="H479" s="107"/>
      <c r="I479" s="102"/>
      <c r="J479" s="104"/>
    </row>
    <row r="480" spans="1:10" s="36" customFormat="1" ht="12.75">
      <c r="A480" s="106" t="s">
        <v>7</v>
      </c>
      <c r="B480" s="106"/>
      <c r="C480" s="33">
        <f t="shared" si="53"/>
        <v>150</v>
      </c>
      <c r="D480" s="33">
        <v>150</v>
      </c>
      <c r="E480" s="33">
        <v>0</v>
      </c>
      <c r="F480" s="33">
        <v>0</v>
      </c>
      <c r="G480" s="98"/>
      <c r="H480" s="107"/>
      <c r="I480" s="102"/>
      <c r="J480" s="104"/>
    </row>
    <row r="481" spans="1:10" s="36" customFormat="1" ht="12.75">
      <c r="A481" s="106" t="s">
        <v>8</v>
      </c>
      <c r="B481" s="106"/>
      <c r="C481" s="33">
        <f t="shared" si="53"/>
        <v>150</v>
      </c>
      <c r="D481" s="33">
        <v>150</v>
      </c>
      <c r="E481" s="33">
        <v>0</v>
      </c>
      <c r="F481" s="33">
        <v>0</v>
      </c>
      <c r="G481" s="98"/>
      <c r="H481" s="107"/>
      <c r="I481" s="102"/>
      <c r="J481" s="104"/>
    </row>
    <row r="482" spans="1:10" s="36" customFormat="1" ht="12.75">
      <c r="A482" s="106" t="s">
        <v>9</v>
      </c>
      <c r="B482" s="106"/>
      <c r="C482" s="33">
        <f t="shared" si="53"/>
        <v>0</v>
      </c>
      <c r="D482" s="33">
        <v>0</v>
      </c>
      <c r="E482" s="33">
        <v>0</v>
      </c>
      <c r="F482" s="33">
        <v>0</v>
      </c>
      <c r="G482" s="98"/>
      <c r="H482" s="107"/>
      <c r="I482" s="102"/>
      <c r="J482" s="104"/>
    </row>
    <row r="483" spans="1:13" s="36" customFormat="1" ht="12.75">
      <c r="A483" s="106" t="s">
        <v>2</v>
      </c>
      <c r="B483" s="106"/>
      <c r="C483" s="33">
        <f t="shared" si="53"/>
        <v>0</v>
      </c>
      <c r="D483" s="33">
        <v>0</v>
      </c>
      <c r="E483" s="33">
        <v>0</v>
      </c>
      <c r="F483" s="33">
        <v>0</v>
      </c>
      <c r="G483" s="98"/>
      <c r="H483" s="107"/>
      <c r="I483" s="102"/>
      <c r="J483" s="105"/>
      <c r="K483" s="140"/>
      <c r="L483" s="141"/>
      <c r="M483" s="141"/>
    </row>
    <row r="484" spans="1:13" ht="19.5">
      <c r="A484" s="43" t="s">
        <v>66</v>
      </c>
      <c r="B484" s="64" t="s">
        <v>178</v>
      </c>
      <c r="C484" s="52"/>
      <c r="D484" s="52"/>
      <c r="E484" s="52"/>
      <c r="F484" s="52"/>
      <c r="G484" s="59"/>
      <c r="H484" s="63"/>
      <c r="I484" s="61"/>
      <c r="J484" s="61"/>
      <c r="K484" s="84"/>
      <c r="L484" s="84"/>
      <c r="M484" s="84"/>
    </row>
    <row r="485" spans="1:13" ht="12.75">
      <c r="A485" s="106" t="s">
        <v>11</v>
      </c>
      <c r="B485" s="106"/>
      <c r="C485" s="33">
        <f aca="true" t="shared" si="54" ref="C485:C490">SUM(D485:F485)</f>
        <v>5841.2068</v>
      </c>
      <c r="D485" s="33">
        <f>SUM(D486:D490)</f>
        <v>2441.2068</v>
      </c>
      <c r="E485" s="33">
        <f>SUM(E486:E490)</f>
        <v>1700</v>
      </c>
      <c r="F485" s="33">
        <f>SUM(F486:F490)</f>
        <v>1700</v>
      </c>
      <c r="G485" s="98"/>
      <c r="H485" s="107"/>
      <c r="I485" s="102"/>
      <c r="J485" s="102"/>
      <c r="K485" s="87"/>
      <c r="L485" s="87"/>
      <c r="M485" s="87"/>
    </row>
    <row r="486" spans="1:13" ht="12.75">
      <c r="A486" s="106" t="s">
        <v>4</v>
      </c>
      <c r="B486" s="106"/>
      <c r="C486" s="33">
        <f t="shared" si="54"/>
        <v>0</v>
      </c>
      <c r="D486" s="33">
        <v>0</v>
      </c>
      <c r="E486" s="33">
        <v>0</v>
      </c>
      <c r="F486" s="33">
        <v>0</v>
      </c>
      <c r="G486" s="98"/>
      <c r="H486" s="107"/>
      <c r="I486" s="102"/>
      <c r="J486" s="102"/>
      <c r="K486" s="84"/>
      <c r="L486" s="84"/>
      <c r="M486" s="84"/>
    </row>
    <row r="487" spans="1:13" ht="12.75">
      <c r="A487" s="106" t="s">
        <v>7</v>
      </c>
      <c r="B487" s="106"/>
      <c r="C487" s="33">
        <f t="shared" si="54"/>
        <v>5805.832</v>
      </c>
      <c r="D487" s="33">
        <f aca="true" t="shared" si="55" ref="D487:F488">D494+D530+D537+D566+D605</f>
        <v>2405.832</v>
      </c>
      <c r="E487" s="33">
        <f t="shared" si="55"/>
        <v>1700</v>
      </c>
      <c r="F487" s="33">
        <f t="shared" si="55"/>
        <v>1700</v>
      </c>
      <c r="G487" s="98"/>
      <c r="H487" s="107"/>
      <c r="I487" s="102"/>
      <c r="J487" s="102"/>
      <c r="K487" s="84"/>
      <c r="L487" s="84"/>
      <c r="M487" s="84"/>
    </row>
    <row r="488" spans="1:13" ht="12.75">
      <c r="A488" s="106" t="s">
        <v>8</v>
      </c>
      <c r="B488" s="106"/>
      <c r="C488" s="33">
        <f t="shared" si="54"/>
        <v>35.3748</v>
      </c>
      <c r="D488" s="33">
        <f t="shared" si="55"/>
        <v>35.3748</v>
      </c>
      <c r="E488" s="33">
        <f t="shared" si="55"/>
        <v>0</v>
      </c>
      <c r="F488" s="33">
        <f t="shared" si="55"/>
        <v>0</v>
      </c>
      <c r="G488" s="98"/>
      <c r="H488" s="107"/>
      <c r="I488" s="102"/>
      <c r="J488" s="102"/>
      <c r="K488" s="84"/>
      <c r="L488" s="84"/>
      <c r="M488" s="84"/>
    </row>
    <row r="489" spans="1:13" ht="12.75">
      <c r="A489" s="106" t="s">
        <v>9</v>
      </c>
      <c r="B489" s="106"/>
      <c r="C489" s="33">
        <f t="shared" si="54"/>
        <v>0</v>
      </c>
      <c r="D489" s="33">
        <v>0</v>
      </c>
      <c r="E489" s="33">
        <v>0</v>
      </c>
      <c r="F489" s="33">
        <v>0</v>
      </c>
      <c r="G489" s="98"/>
      <c r="H489" s="107"/>
      <c r="I489" s="102"/>
      <c r="J489" s="102"/>
      <c r="K489" s="84"/>
      <c r="L489" s="84"/>
      <c r="M489" s="84"/>
    </row>
    <row r="490" spans="1:13" ht="12.75">
      <c r="A490" s="106" t="s">
        <v>2</v>
      </c>
      <c r="B490" s="106"/>
      <c r="C490" s="33">
        <f t="shared" si="54"/>
        <v>0</v>
      </c>
      <c r="D490" s="33">
        <v>0</v>
      </c>
      <c r="E490" s="33">
        <v>0</v>
      </c>
      <c r="F490" s="33">
        <v>0</v>
      </c>
      <c r="G490" s="98"/>
      <c r="H490" s="107"/>
      <c r="I490" s="102"/>
      <c r="J490" s="102"/>
      <c r="K490" s="140"/>
      <c r="L490" s="141"/>
      <c r="M490" s="141"/>
    </row>
    <row r="491" spans="1:13" ht="39">
      <c r="A491" s="35" t="s">
        <v>67</v>
      </c>
      <c r="B491" s="42" t="s">
        <v>303</v>
      </c>
      <c r="C491" s="33"/>
      <c r="D491" s="33"/>
      <c r="E491" s="33"/>
      <c r="F491" s="33"/>
      <c r="G491" s="98" t="s">
        <v>55</v>
      </c>
      <c r="H491" s="98" t="s">
        <v>85</v>
      </c>
      <c r="I491" s="102" t="s">
        <v>169</v>
      </c>
      <c r="J491" s="103" t="s">
        <v>170</v>
      </c>
      <c r="K491" s="84"/>
      <c r="L491" s="84"/>
      <c r="M491" s="84"/>
    </row>
    <row r="492" spans="1:13" ht="12.75">
      <c r="A492" s="106" t="s">
        <v>11</v>
      </c>
      <c r="B492" s="106"/>
      <c r="C492" s="33">
        <f aca="true" t="shared" si="56" ref="C492:C497">SUM(D492:F492)</f>
        <v>1300</v>
      </c>
      <c r="D492" s="33">
        <v>900</v>
      </c>
      <c r="E492" s="33">
        <v>200</v>
      </c>
      <c r="F492" s="33">
        <v>200</v>
      </c>
      <c r="G492" s="98"/>
      <c r="H492" s="98"/>
      <c r="I492" s="102"/>
      <c r="J492" s="104"/>
      <c r="K492" s="84"/>
      <c r="L492" s="84"/>
      <c r="M492" s="84"/>
    </row>
    <row r="493" spans="1:13" ht="12.75">
      <c r="A493" s="106" t="s">
        <v>4</v>
      </c>
      <c r="B493" s="106"/>
      <c r="C493" s="33">
        <f t="shared" si="56"/>
        <v>0</v>
      </c>
      <c r="D493" s="33">
        <v>0</v>
      </c>
      <c r="E493" s="33">
        <v>0</v>
      </c>
      <c r="F493" s="33">
        <v>0</v>
      </c>
      <c r="G493" s="98"/>
      <c r="H493" s="98"/>
      <c r="I493" s="102"/>
      <c r="J493" s="104"/>
      <c r="K493" s="87"/>
      <c r="L493" s="87"/>
      <c r="M493" s="87"/>
    </row>
    <row r="494" spans="1:10" ht="12.75">
      <c r="A494" s="106" t="s">
        <v>7</v>
      </c>
      <c r="B494" s="106"/>
      <c r="C494" s="33">
        <f t="shared" si="56"/>
        <v>1300</v>
      </c>
      <c r="D494" s="33">
        <f aca="true" t="shared" si="57" ref="D494:F495">D502+D509+D516+D523</f>
        <v>900</v>
      </c>
      <c r="E494" s="33">
        <f t="shared" si="57"/>
        <v>200</v>
      </c>
      <c r="F494" s="33">
        <f t="shared" si="57"/>
        <v>200</v>
      </c>
      <c r="G494" s="98"/>
      <c r="H494" s="98"/>
      <c r="I494" s="102"/>
      <c r="J494" s="104"/>
    </row>
    <row r="495" spans="1:10" ht="12.75">
      <c r="A495" s="106" t="s">
        <v>8</v>
      </c>
      <c r="B495" s="106"/>
      <c r="C495" s="33">
        <f t="shared" si="56"/>
        <v>0</v>
      </c>
      <c r="D495" s="33">
        <f t="shared" si="57"/>
        <v>0</v>
      </c>
      <c r="E495" s="33">
        <f t="shared" si="57"/>
        <v>0</v>
      </c>
      <c r="F495" s="33">
        <f t="shared" si="57"/>
        <v>0</v>
      </c>
      <c r="G495" s="98"/>
      <c r="H495" s="98"/>
      <c r="I495" s="102"/>
      <c r="J495" s="104"/>
    </row>
    <row r="496" spans="1:10" ht="12.75">
      <c r="A496" s="106" t="s">
        <v>9</v>
      </c>
      <c r="B496" s="106"/>
      <c r="C496" s="33">
        <f t="shared" si="56"/>
        <v>0</v>
      </c>
      <c r="D496" s="33">
        <v>0</v>
      </c>
      <c r="E496" s="33">
        <v>0</v>
      </c>
      <c r="F496" s="33">
        <v>0</v>
      </c>
      <c r="G496" s="98"/>
      <c r="H496" s="98"/>
      <c r="I496" s="102"/>
      <c r="J496" s="104"/>
    </row>
    <row r="497" spans="1:10" ht="12.75">
      <c r="A497" s="106" t="s">
        <v>2</v>
      </c>
      <c r="B497" s="106"/>
      <c r="C497" s="33">
        <f t="shared" si="56"/>
        <v>0</v>
      </c>
      <c r="D497" s="33">
        <v>0</v>
      </c>
      <c r="E497" s="33">
        <v>0</v>
      </c>
      <c r="F497" s="33">
        <v>0</v>
      </c>
      <c r="G497" s="98"/>
      <c r="H497" s="98"/>
      <c r="I497" s="102"/>
      <c r="J497" s="105"/>
    </row>
    <row r="498" spans="1:10" ht="39">
      <c r="A498" s="32"/>
      <c r="B498" s="32" t="s">
        <v>288</v>
      </c>
      <c r="C498" s="33"/>
      <c r="D498" s="33"/>
      <c r="E498" s="33"/>
      <c r="F498" s="33"/>
      <c r="G498" s="39"/>
      <c r="H498" s="41"/>
      <c r="I498" s="35"/>
      <c r="J498" s="35" t="s">
        <v>180</v>
      </c>
    </row>
    <row r="499" spans="1:10" ht="39">
      <c r="A499" s="35" t="s">
        <v>272</v>
      </c>
      <c r="B499" s="34" t="s">
        <v>273</v>
      </c>
      <c r="C499" s="33"/>
      <c r="D499" s="33"/>
      <c r="E499" s="33"/>
      <c r="F499" s="33"/>
      <c r="G499" s="99" t="s">
        <v>55</v>
      </c>
      <c r="H499" s="99" t="s">
        <v>85</v>
      </c>
      <c r="I499" s="103" t="s">
        <v>169</v>
      </c>
      <c r="J499" s="103" t="s">
        <v>170</v>
      </c>
    </row>
    <row r="500" spans="1:13" s="31" customFormat="1" ht="12.75">
      <c r="A500" s="106" t="s">
        <v>11</v>
      </c>
      <c r="B500" s="106"/>
      <c r="C500" s="33">
        <f aca="true" t="shared" si="58" ref="C500:C505">SUM(D500:F500)</f>
        <v>970.52</v>
      </c>
      <c r="D500" s="33">
        <f>SUM(D501:D505)</f>
        <v>570.52</v>
      </c>
      <c r="E500" s="33">
        <f>SUM(E501:E505)</f>
        <v>200</v>
      </c>
      <c r="F500" s="33">
        <f>SUM(F501:F505)</f>
        <v>200</v>
      </c>
      <c r="G500" s="100"/>
      <c r="H500" s="100"/>
      <c r="I500" s="108"/>
      <c r="J500" s="108"/>
      <c r="K500" s="36"/>
      <c r="L500" s="36"/>
      <c r="M500" s="36"/>
    </row>
    <row r="501" spans="1:13" s="31" customFormat="1" ht="12.75">
      <c r="A501" s="106" t="s">
        <v>4</v>
      </c>
      <c r="B501" s="106"/>
      <c r="C501" s="33">
        <f t="shared" si="58"/>
        <v>0</v>
      </c>
      <c r="D501" s="33">
        <v>0</v>
      </c>
      <c r="E501" s="33">
        <v>0</v>
      </c>
      <c r="F501" s="33">
        <v>0</v>
      </c>
      <c r="G501" s="100"/>
      <c r="H501" s="100"/>
      <c r="I501" s="108"/>
      <c r="J501" s="108"/>
      <c r="K501" s="36"/>
      <c r="L501" s="36"/>
      <c r="M501" s="36"/>
    </row>
    <row r="502" spans="1:13" s="31" customFormat="1" ht="12.75">
      <c r="A502" s="106" t="s">
        <v>7</v>
      </c>
      <c r="B502" s="106"/>
      <c r="C502" s="33">
        <f t="shared" si="58"/>
        <v>970.52</v>
      </c>
      <c r="D502" s="33">
        <v>570.52</v>
      </c>
      <c r="E502" s="33">
        <v>200</v>
      </c>
      <c r="F502" s="33">
        <v>200</v>
      </c>
      <c r="G502" s="100"/>
      <c r="H502" s="100"/>
      <c r="I502" s="108"/>
      <c r="J502" s="108"/>
      <c r="K502" s="36"/>
      <c r="L502" s="36"/>
      <c r="M502" s="36"/>
    </row>
    <row r="503" spans="1:13" s="31" customFormat="1" ht="12.75">
      <c r="A503" s="106" t="s">
        <v>8</v>
      </c>
      <c r="B503" s="106"/>
      <c r="C503" s="33">
        <f t="shared" si="58"/>
        <v>0</v>
      </c>
      <c r="D503" s="33">
        <v>0</v>
      </c>
      <c r="E503" s="33">
        <v>0</v>
      </c>
      <c r="F503" s="33">
        <v>0</v>
      </c>
      <c r="G503" s="100"/>
      <c r="H503" s="100"/>
      <c r="I503" s="108"/>
      <c r="J503" s="108"/>
      <c r="K503" s="36"/>
      <c r="L503" s="36"/>
      <c r="M503" s="36"/>
    </row>
    <row r="504" spans="1:13" s="31" customFormat="1" ht="12.75">
      <c r="A504" s="106" t="s">
        <v>9</v>
      </c>
      <c r="B504" s="106"/>
      <c r="C504" s="33">
        <f t="shared" si="58"/>
        <v>0</v>
      </c>
      <c r="D504" s="33">
        <v>0</v>
      </c>
      <c r="E504" s="33">
        <v>0</v>
      </c>
      <c r="F504" s="33">
        <v>0</v>
      </c>
      <c r="G504" s="100"/>
      <c r="H504" s="100"/>
      <c r="I504" s="108"/>
      <c r="J504" s="108"/>
      <c r="K504" s="36"/>
      <c r="L504" s="36"/>
      <c r="M504" s="36"/>
    </row>
    <row r="505" spans="1:13" s="31" customFormat="1" ht="12.75">
      <c r="A505" s="106" t="s">
        <v>2</v>
      </c>
      <c r="B505" s="106"/>
      <c r="C505" s="33">
        <f t="shared" si="58"/>
        <v>0</v>
      </c>
      <c r="D505" s="33">
        <v>0</v>
      </c>
      <c r="E505" s="33">
        <v>0</v>
      </c>
      <c r="F505" s="33">
        <v>0</v>
      </c>
      <c r="G505" s="101"/>
      <c r="H505" s="101"/>
      <c r="I505" s="109"/>
      <c r="J505" s="109"/>
      <c r="K505" s="36"/>
      <c r="L505" s="36"/>
      <c r="M505" s="36"/>
    </row>
    <row r="506" spans="1:13" s="31" customFormat="1" ht="39">
      <c r="A506" s="35" t="s">
        <v>274</v>
      </c>
      <c r="B506" s="34" t="s">
        <v>275</v>
      </c>
      <c r="C506" s="33"/>
      <c r="D506" s="33"/>
      <c r="E506" s="33"/>
      <c r="F506" s="33"/>
      <c r="G506" s="99" t="s">
        <v>55</v>
      </c>
      <c r="H506" s="99" t="s">
        <v>85</v>
      </c>
      <c r="I506" s="103" t="s">
        <v>169</v>
      </c>
      <c r="J506" s="103" t="s">
        <v>170</v>
      </c>
      <c r="K506" s="36"/>
      <c r="L506" s="36"/>
      <c r="M506" s="36"/>
    </row>
    <row r="507" spans="1:13" s="31" customFormat="1" ht="12.75">
      <c r="A507" s="106" t="s">
        <v>11</v>
      </c>
      <c r="B507" s="106"/>
      <c r="C507" s="33">
        <f>SUM(D507:F507)</f>
        <v>200</v>
      </c>
      <c r="D507" s="33">
        <f>SUM(D508:D512)</f>
        <v>200</v>
      </c>
      <c r="E507" s="33">
        <f>SUM(E508:E512)</f>
        <v>0</v>
      </c>
      <c r="F507" s="33">
        <f>SUM(F508:F512)</f>
        <v>0</v>
      </c>
      <c r="G507" s="100"/>
      <c r="H507" s="100"/>
      <c r="I507" s="108"/>
      <c r="J507" s="108"/>
      <c r="K507" s="36"/>
      <c r="L507" s="36"/>
      <c r="M507" s="36"/>
    </row>
    <row r="508" spans="1:13" s="31" customFormat="1" ht="12.75">
      <c r="A508" s="106" t="s">
        <v>4</v>
      </c>
      <c r="B508" s="106"/>
      <c r="C508" s="33">
        <f>SUM(D508:F508)</f>
        <v>0</v>
      </c>
      <c r="D508" s="33">
        <v>0</v>
      </c>
      <c r="E508" s="33">
        <v>0</v>
      </c>
      <c r="F508" s="33">
        <v>0</v>
      </c>
      <c r="G508" s="100"/>
      <c r="H508" s="100"/>
      <c r="I508" s="108"/>
      <c r="J508" s="108"/>
      <c r="K508" s="36"/>
      <c r="L508" s="36"/>
      <c r="M508" s="36"/>
    </row>
    <row r="509" spans="1:13" s="31" customFormat="1" ht="12.75">
      <c r="A509" s="106" t="s">
        <v>7</v>
      </c>
      <c r="B509" s="106"/>
      <c r="C509" s="33">
        <v>200</v>
      </c>
      <c r="D509" s="33">
        <v>200</v>
      </c>
      <c r="E509" s="33">
        <v>0</v>
      </c>
      <c r="F509" s="33">
        <v>0</v>
      </c>
      <c r="G509" s="100"/>
      <c r="H509" s="100"/>
      <c r="I509" s="108"/>
      <c r="J509" s="108"/>
      <c r="K509" s="36"/>
      <c r="L509" s="36"/>
      <c r="M509" s="36"/>
    </row>
    <row r="510" spans="1:13" s="31" customFormat="1" ht="12.75">
      <c r="A510" s="106" t="s">
        <v>8</v>
      </c>
      <c r="B510" s="106"/>
      <c r="C510" s="33">
        <f>SUM(D510:F510)</f>
        <v>0</v>
      </c>
      <c r="D510" s="33">
        <v>0</v>
      </c>
      <c r="E510" s="33">
        <v>0</v>
      </c>
      <c r="F510" s="33">
        <v>0</v>
      </c>
      <c r="G510" s="100"/>
      <c r="H510" s="100"/>
      <c r="I510" s="108"/>
      <c r="J510" s="108"/>
      <c r="K510" s="36"/>
      <c r="L510" s="36"/>
      <c r="M510" s="36"/>
    </row>
    <row r="511" spans="1:13" s="31" customFormat="1" ht="12.75">
      <c r="A511" s="106" t="s">
        <v>9</v>
      </c>
      <c r="B511" s="106"/>
      <c r="C511" s="33">
        <f>SUM(D511:F511)</f>
        <v>0</v>
      </c>
      <c r="D511" s="33">
        <v>0</v>
      </c>
      <c r="E511" s="33">
        <v>0</v>
      </c>
      <c r="F511" s="33">
        <v>0</v>
      </c>
      <c r="G511" s="100"/>
      <c r="H511" s="100"/>
      <c r="I511" s="108"/>
      <c r="J511" s="108"/>
      <c r="K511" s="36"/>
      <c r="L511" s="36"/>
      <c r="M511" s="36"/>
    </row>
    <row r="512" spans="1:13" s="31" customFormat="1" ht="12.75">
      <c r="A512" s="106" t="s">
        <v>2</v>
      </c>
      <c r="B512" s="106"/>
      <c r="C512" s="33">
        <f>SUM(D512:F512)</f>
        <v>0</v>
      </c>
      <c r="D512" s="33">
        <v>0</v>
      </c>
      <c r="E512" s="33">
        <v>0</v>
      </c>
      <c r="F512" s="33">
        <v>0</v>
      </c>
      <c r="G512" s="101"/>
      <c r="H512" s="101"/>
      <c r="I512" s="109"/>
      <c r="J512" s="109"/>
      <c r="K512" s="36"/>
      <c r="L512" s="36"/>
      <c r="M512" s="36"/>
    </row>
    <row r="513" spans="1:10" s="36" customFormat="1" ht="39">
      <c r="A513" s="35" t="s">
        <v>276</v>
      </c>
      <c r="B513" s="34" t="s">
        <v>277</v>
      </c>
      <c r="C513" s="33"/>
      <c r="D513" s="33"/>
      <c r="E513" s="33"/>
      <c r="F513" s="33"/>
      <c r="G513" s="99" t="s">
        <v>55</v>
      </c>
      <c r="H513" s="99" t="s">
        <v>85</v>
      </c>
      <c r="I513" s="102" t="s">
        <v>169</v>
      </c>
      <c r="J513" s="103" t="s">
        <v>170</v>
      </c>
    </row>
    <row r="514" spans="1:10" s="36" customFormat="1" ht="12.75">
      <c r="A514" s="106" t="s">
        <v>11</v>
      </c>
      <c r="B514" s="106"/>
      <c r="C514" s="33">
        <f aca="true" t="shared" si="59" ref="C514:C519">SUM(D514:F514)</f>
        <v>75</v>
      </c>
      <c r="D514" s="33">
        <f>SUM(D515:D519)</f>
        <v>75</v>
      </c>
      <c r="E514" s="33">
        <f>SUM(E515:E519)</f>
        <v>0</v>
      </c>
      <c r="F514" s="33">
        <f>SUM(F515:F519)</f>
        <v>0</v>
      </c>
      <c r="G514" s="100"/>
      <c r="H514" s="100"/>
      <c r="I514" s="102"/>
      <c r="J514" s="104"/>
    </row>
    <row r="515" spans="1:10" s="36" customFormat="1" ht="12.75">
      <c r="A515" s="106" t="s">
        <v>4</v>
      </c>
      <c r="B515" s="106"/>
      <c r="C515" s="33">
        <f t="shared" si="59"/>
        <v>0</v>
      </c>
      <c r="D515" s="33">
        <v>0</v>
      </c>
      <c r="E515" s="33">
        <v>0</v>
      </c>
      <c r="F515" s="33">
        <v>0</v>
      </c>
      <c r="G515" s="100"/>
      <c r="H515" s="100"/>
      <c r="I515" s="102"/>
      <c r="J515" s="104"/>
    </row>
    <row r="516" spans="1:10" s="36" customFormat="1" ht="12.75">
      <c r="A516" s="106" t="s">
        <v>7</v>
      </c>
      <c r="B516" s="106"/>
      <c r="C516" s="33">
        <f t="shared" si="59"/>
        <v>75</v>
      </c>
      <c r="D516" s="33">
        <v>75</v>
      </c>
      <c r="E516" s="33">
        <v>0</v>
      </c>
      <c r="F516" s="33">
        <v>0</v>
      </c>
      <c r="G516" s="100"/>
      <c r="H516" s="100"/>
      <c r="I516" s="102"/>
      <c r="J516" s="104"/>
    </row>
    <row r="517" spans="1:10" s="36" customFormat="1" ht="12.75">
      <c r="A517" s="106" t="s">
        <v>8</v>
      </c>
      <c r="B517" s="106"/>
      <c r="C517" s="33">
        <f t="shared" si="59"/>
        <v>0</v>
      </c>
      <c r="D517" s="33">
        <v>0</v>
      </c>
      <c r="E517" s="33">
        <v>0</v>
      </c>
      <c r="F517" s="33">
        <v>0</v>
      </c>
      <c r="G517" s="100"/>
      <c r="H517" s="100"/>
      <c r="I517" s="102"/>
      <c r="J517" s="104"/>
    </row>
    <row r="518" spans="1:10" s="36" customFormat="1" ht="12.75">
      <c r="A518" s="106" t="s">
        <v>9</v>
      </c>
      <c r="B518" s="106"/>
      <c r="C518" s="33">
        <f t="shared" si="59"/>
        <v>0</v>
      </c>
      <c r="D518" s="33">
        <v>0</v>
      </c>
      <c r="E518" s="33">
        <v>0</v>
      </c>
      <c r="F518" s="33">
        <v>0</v>
      </c>
      <c r="G518" s="100"/>
      <c r="H518" s="100"/>
      <c r="I518" s="102"/>
      <c r="J518" s="104"/>
    </row>
    <row r="519" spans="1:10" s="36" customFormat="1" ht="12.75">
      <c r="A519" s="106" t="s">
        <v>2</v>
      </c>
      <c r="B519" s="106"/>
      <c r="C519" s="33">
        <f t="shared" si="59"/>
        <v>0</v>
      </c>
      <c r="D519" s="33">
        <v>0</v>
      </c>
      <c r="E519" s="33">
        <v>0</v>
      </c>
      <c r="F519" s="33">
        <v>0</v>
      </c>
      <c r="G519" s="101"/>
      <c r="H519" s="101"/>
      <c r="I519" s="102"/>
      <c r="J519" s="105"/>
    </row>
    <row r="520" spans="1:10" s="79" customFormat="1" ht="19.5">
      <c r="A520" s="75" t="s">
        <v>319</v>
      </c>
      <c r="B520" s="78" t="s">
        <v>320</v>
      </c>
      <c r="C520" s="56"/>
      <c r="D520" s="56"/>
      <c r="E520" s="56"/>
      <c r="F520" s="56"/>
      <c r="G520" s="90" t="s">
        <v>55</v>
      </c>
      <c r="H520" s="90" t="s">
        <v>321</v>
      </c>
      <c r="I520" s="93" t="s">
        <v>169</v>
      </c>
      <c r="J520" s="94" t="s">
        <v>169</v>
      </c>
    </row>
    <row r="521" spans="1:10" s="79" customFormat="1" ht="12.75">
      <c r="A521" s="97" t="s">
        <v>11</v>
      </c>
      <c r="B521" s="97"/>
      <c r="C521" s="56">
        <f aca="true" t="shared" si="60" ref="C521:C526">SUM(D521:F521)</f>
        <v>54.48</v>
      </c>
      <c r="D521" s="56">
        <f>SUM(D522:D526)</f>
        <v>54.48</v>
      </c>
      <c r="E521" s="56">
        <f>SUM(E522:E526)</f>
        <v>0</v>
      </c>
      <c r="F521" s="56">
        <f>SUM(F522:F526)</f>
        <v>0</v>
      </c>
      <c r="G521" s="91"/>
      <c r="H521" s="91"/>
      <c r="I521" s="93"/>
      <c r="J521" s="95"/>
    </row>
    <row r="522" spans="1:10" s="79" customFormat="1" ht="12.75">
      <c r="A522" s="97" t="s">
        <v>4</v>
      </c>
      <c r="B522" s="97"/>
      <c r="C522" s="56">
        <f t="shared" si="60"/>
        <v>0</v>
      </c>
      <c r="D522" s="56">
        <v>0</v>
      </c>
      <c r="E522" s="56">
        <v>0</v>
      </c>
      <c r="F522" s="56">
        <v>0</v>
      </c>
      <c r="G522" s="91"/>
      <c r="H522" s="91"/>
      <c r="I522" s="93"/>
      <c r="J522" s="95"/>
    </row>
    <row r="523" spans="1:10" s="79" customFormat="1" ht="12.75">
      <c r="A523" s="97" t="s">
        <v>7</v>
      </c>
      <c r="B523" s="97"/>
      <c r="C523" s="56">
        <f t="shared" si="60"/>
        <v>54.48</v>
      </c>
      <c r="D523" s="56">
        <v>54.48</v>
      </c>
      <c r="E523" s="56">
        <v>0</v>
      </c>
      <c r="F523" s="56">
        <v>0</v>
      </c>
      <c r="G523" s="91"/>
      <c r="H523" s="91"/>
      <c r="I523" s="93"/>
      <c r="J523" s="95"/>
    </row>
    <row r="524" spans="1:10" s="79" customFormat="1" ht="12.75">
      <c r="A524" s="97" t="s">
        <v>8</v>
      </c>
      <c r="B524" s="97"/>
      <c r="C524" s="56">
        <f t="shared" si="60"/>
        <v>0</v>
      </c>
      <c r="D524" s="56">
        <v>0</v>
      </c>
      <c r="E524" s="56">
        <v>0</v>
      </c>
      <c r="F524" s="56">
        <v>0</v>
      </c>
      <c r="G524" s="91"/>
      <c r="H524" s="91"/>
      <c r="I524" s="93"/>
      <c r="J524" s="95"/>
    </row>
    <row r="525" spans="1:10" s="79" customFormat="1" ht="12.75">
      <c r="A525" s="97" t="s">
        <v>9</v>
      </c>
      <c r="B525" s="97"/>
      <c r="C525" s="56">
        <f t="shared" si="60"/>
        <v>0</v>
      </c>
      <c r="D525" s="56">
        <v>0</v>
      </c>
      <c r="E525" s="56">
        <v>0</v>
      </c>
      <c r="F525" s="56">
        <v>0</v>
      </c>
      <c r="G525" s="91"/>
      <c r="H525" s="91"/>
      <c r="I525" s="93"/>
      <c r="J525" s="95"/>
    </row>
    <row r="526" spans="1:10" s="79" customFormat="1" ht="12.75">
      <c r="A526" s="97" t="s">
        <v>2</v>
      </c>
      <c r="B526" s="97"/>
      <c r="C526" s="56">
        <f t="shared" si="60"/>
        <v>0</v>
      </c>
      <c r="D526" s="56">
        <v>0</v>
      </c>
      <c r="E526" s="56">
        <v>0</v>
      </c>
      <c r="F526" s="56">
        <v>0</v>
      </c>
      <c r="G526" s="92"/>
      <c r="H526" s="92"/>
      <c r="I526" s="93"/>
      <c r="J526" s="96"/>
    </row>
    <row r="527" spans="1:10" ht="48.75">
      <c r="A527" s="35" t="s">
        <v>71</v>
      </c>
      <c r="B527" s="42" t="s">
        <v>304</v>
      </c>
      <c r="C527" s="33"/>
      <c r="D527" s="33"/>
      <c r="E527" s="33"/>
      <c r="F527" s="33"/>
      <c r="G527" s="98" t="s">
        <v>278</v>
      </c>
      <c r="H527" s="98" t="s">
        <v>61</v>
      </c>
      <c r="I527" s="102" t="s">
        <v>169</v>
      </c>
      <c r="J527" s="103" t="s">
        <v>170</v>
      </c>
    </row>
    <row r="528" spans="1:10" ht="12.75">
      <c r="A528" s="106" t="s">
        <v>11</v>
      </c>
      <c r="B528" s="106"/>
      <c r="C528" s="33">
        <f aca="true" t="shared" si="61" ref="C528:C533">SUM(D528:F528)</f>
        <v>0</v>
      </c>
      <c r="D528" s="33">
        <f>SUM(D529:D533)</f>
        <v>0</v>
      </c>
      <c r="E528" s="33">
        <f>SUM(E529:E533)</f>
        <v>0</v>
      </c>
      <c r="F528" s="33">
        <f>SUM(F529:F533)</f>
        <v>0</v>
      </c>
      <c r="G528" s="98"/>
      <c r="H528" s="98"/>
      <c r="I528" s="102"/>
      <c r="J528" s="104"/>
    </row>
    <row r="529" spans="1:10" ht="12.75">
      <c r="A529" s="106" t="s">
        <v>4</v>
      </c>
      <c r="B529" s="106"/>
      <c r="C529" s="33">
        <f t="shared" si="61"/>
        <v>0</v>
      </c>
      <c r="D529" s="33">
        <v>0</v>
      </c>
      <c r="E529" s="33">
        <v>0</v>
      </c>
      <c r="F529" s="33">
        <v>0</v>
      </c>
      <c r="G529" s="98"/>
      <c r="H529" s="98"/>
      <c r="I529" s="102"/>
      <c r="J529" s="104"/>
    </row>
    <row r="530" spans="1:10" ht="12.75">
      <c r="A530" s="106" t="s">
        <v>7</v>
      </c>
      <c r="B530" s="106"/>
      <c r="C530" s="33">
        <f t="shared" si="61"/>
        <v>0</v>
      </c>
      <c r="D530" s="33">
        <v>0</v>
      </c>
      <c r="E530" s="33">
        <v>0</v>
      </c>
      <c r="F530" s="33">
        <v>0</v>
      </c>
      <c r="G530" s="98"/>
      <c r="H530" s="98"/>
      <c r="I530" s="102"/>
      <c r="J530" s="104"/>
    </row>
    <row r="531" spans="1:10" ht="12.75">
      <c r="A531" s="106" t="s">
        <v>8</v>
      </c>
      <c r="B531" s="106"/>
      <c r="C531" s="33">
        <f t="shared" si="61"/>
        <v>0</v>
      </c>
      <c r="D531" s="33">
        <v>0</v>
      </c>
      <c r="E531" s="33">
        <v>0</v>
      </c>
      <c r="F531" s="33">
        <v>0</v>
      </c>
      <c r="G531" s="98"/>
      <c r="H531" s="98"/>
      <c r="I531" s="102"/>
      <c r="J531" s="104"/>
    </row>
    <row r="532" spans="1:10" ht="12.75">
      <c r="A532" s="106" t="s">
        <v>9</v>
      </c>
      <c r="B532" s="106"/>
      <c r="C532" s="33">
        <f t="shared" si="61"/>
        <v>0</v>
      </c>
      <c r="D532" s="33">
        <v>0</v>
      </c>
      <c r="E532" s="33">
        <v>0</v>
      </c>
      <c r="F532" s="33">
        <v>0</v>
      </c>
      <c r="G532" s="98"/>
      <c r="H532" s="98"/>
      <c r="I532" s="102"/>
      <c r="J532" s="104"/>
    </row>
    <row r="533" spans="1:10" ht="18.75" customHeight="1">
      <c r="A533" s="106" t="s">
        <v>2</v>
      </c>
      <c r="B533" s="106"/>
      <c r="C533" s="33">
        <f t="shared" si="61"/>
        <v>0</v>
      </c>
      <c r="D533" s="33">
        <v>0</v>
      </c>
      <c r="E533" s="33">
        <v>0</v>
      </c>
      <c r="F533" s="33">
        <v>0</v>
      </c>
      <c r="G533" s="98"/>
      <c r="H533" s="98"/>
      <c r="I533" s="102"/>
      <c r="J533" s="105"/>
    </row>
    <row r="534" spans="1:10" ht="29.25">
      <c r="A534" s="35" t="s">
        <v>73</v>
      </c>
      <c r="B534" s="42" t="s">
        <v>305</v>
      </c>
      <c r="C534" s="33"/>
      <c r="D534" s="33"/>
      <c r="E534" s="33"/>
      <c r="F534" s="33"/>
      <c r="G534" s="98" t="s">
        <v>86</v>
      </c>
      <c r="H534" s="107"/>
      <c r="I534" s="102" t="s">
        <v>169</v>
      </c>
      <c r="J534" s="103" t="s">
        <v>170</v>
      </c>
    </row>
    <row r="535" spans="1:10" ht="12.75">
      <c r="A535" s="106" t="s">
        <v>11</v>
      </c>
      <c r="B535" s="106"/>
      <c r="C535" s="33">
        <f aca="true" t="shared" si="62" ref="C535:C540">SUM(D535:F535)</f>
        <v>2950</v>
      </c>
      <c r="D535" s="33">
        <f>SUM(D536:D540)</f>
        <v>750</v>
      </c>
      <c r="E535" s="33">
        <f>SUM(E536:E540)</f>
        <v>1100</v>
      </c>
      <c r="F535" s="33">
        <f>SUM(F536:F540)</f>
        <v>1100</v>
      </c>
      <c r="G535" s="98"/>
      <c r="H535" s="107"/>
      <c r="I535" s="102"/>
      <c r="J535" s="104"/>
    </row>
    <row r="536" spans="1:10" ht="12.75">
      <c r="A536" s="106" t="s">
        <v>4</v>
      </c>
      <c r="B536" s="106"/>
      <c r="C536" s="33">
        <f t="shared" si="62"/>
        <v>0</v>
      </c>
      <c r="D536" s="33">
        <v>0</v>
      </c>
      <c r="E536" s="33">
        <v>0</v>
      </c>
      <c r="F536" s="33">
        <v>0</v>
      </c>
      <c r="G536" s="98"/>
      <c r="H536" s="107"/>
      <c r="I536" s="102"/>
      <c r="J536" s="104"/>
    </row>
    <row r="537" spans="1:10" ht="12.75">
      <c r="A537" s="106" t="s">
        <v>7</v>
      </c>
      <c r="B537" s="106"/>
      <c r="C537" s="33">
        <f t="shared" si="62"/>
        <v>2950</v>
      </c>
      <c r="D537" s="33">
        <f aca="true" t="shared" si="63" ref="D537:F538">D544+D552+D559</f>
        <v>750</v>
      </c>
      <c r="E537" s="33">
        <f t="shared" si="63"/>
        <v>1100</v>
      </c>
      <c r="F537" s="33">
        <f t="shared" si="63"/>
        <v>1100</v>
      </c>
      <c r="G537" s="98"/>
      <c r="H537" s="107"/>
      <c r="I537" s="102"/>
      <c r="J537" s="104"/>
    </row>
    <row r="538" spans="1:10" ht="12.75">
      <c r="A538" s="106" t="s">
        <v>8</v>
      </c>
      <c r="B538" s="106"/>
      <c r="C538" s="33">
        <f t="shared" si="62"/>
        <v>0</v>
      </c>
      <c r="D538" s="33">
        <f t="shared" si="63"/>
        <v>0</v>
      </c>
      <c r="E538" s="33">
        <f t="shared" si="63"/>
        <v>0</v>
      </c>
      <c r="F538" s="33">
        <f t="shared" si="63"/>
        <v>0</v>
      </c>
      <c r="G538" s="98"/>
      <c r="H538" s="107"/>
      <c r="I538" s="102"/>
      <c r="J538" s="104"/>
    </row>
    <row r="539" spans="1:10" ht="12.75">
      <c r="A539" s="106" t="s">
        <v>9</v>
      </c>
      <c r="B539" s="106"/>
      <c r="C539" s="33">
        <f t="shared" si="62"/>
        <v>0</v>
      </c>
      <c r="D539" s="33">
        <v>0</v>
      </c>
      <c r="E539" s="33">
        <v>0</v>
      </c>
      <c r="F539" s="33">
        <v>0</v>
      </c>
      <c r="G539" s="98"/>
      <c r="H539" s="107"/>
      <c r="I539" s="102"/>
      <c r="J539" s="104"/>
    </row>
    <row r="540" spans="1:10" ht="18.75" customHeight="1">
      <c r="A540" s="106" t="s">
        <v>2</v>
      </c>
      <c r="B540" s="106"/>
      <c r="C540" s="33">
        <f t="shared" si="62"/>
        <v>0</v>
      </c>
      <c r="D540" s="33">
        <v>0</v>
      </c>
      <c r="E540" s="33">
        <v>0</v>
      </c>
      <c r="F540" s="33">
        <v>0</v>
      </c>
      <c r="G540" s="98"/>
      <c r="H540" s="107"/>
      <c r="I540" s="102"/>
      <c r="J540" s="105"/>
    </row>
    <row r="541" spans="1:10" ht="19.5">
      <c r="A541" s="35" t="s">
        <v>75</v>
      </c>
      <c r="B541" s="42" t="s">
        <v>87</v>
      </c>
      <c r="C541" s="33"/>
      <c r="D541" s="33"/>
      <c r="E541" s="33"/>
      <c r="F541" s="33"/>
      <c r="G541" s="98" t="s">
        <v>45</v>
      </c>
      <c r="H541" s="98" t="s">
        <v>88</v>
      </c>
      <c r="I541" s="102" t="s">
        <v>169</v>
      </c>
      <c r="J541" s="103" t="s">
        <v>170</v>
      </c>
    </row>
    <row r="542" spans="1:10" ht="12.75">
      <c r="A542" s="106" t="s">
        <v>11</v>
      </c>
      <c r="B542" s="106"/>
      <c r="C542" s="33">
        <f aca="true" t="shared" si="64" ref="C542:C547">SUM(D542:F542)</f>
        <v>1400</v>
      </c>
      <c r="D542" s="33">
        <f>SUM(D543:D547)</f>
        <v>400</v>
      </c>
      <c r="E542" s="33">
        <f>SUM(E543:E547)</f>
        <v>500</v>
      </c>
      <c r="F542" s="33">
        <f>SUM(F543:F547)</f>
        <v>500</v>
      </c>
      <c r="G542" s="98"/>
      <c r="H542" s="98"/>
      <c r="I542" s="102"/>
      <c r="J542" s="104"/>
    </row>
    <row r="543" spans="1:10" ht="12.75">
      <c r="A543" s="106" t="s">
        <v>4</v>
      </c>
      <c r="B543" s="106"/>
      <c r="C543" s="33">
        <f t="shared" si="64"/>
        <v>0</v>
      </c>
      <c r="D543" s="33">
        <v>0</v>
      </c>
      <c r="E543" s="33">
        <v>0</v>
      </c>
      <c r="F543" s="33">
        <v>0</v>
      </c>
      <c r="G543" s="98"/>
      <c r="H543" s="98"/>
      <c r="I543" s="102"/>
      <c r="J543" s="104"/>
    </row>
    <row r="544" spans="1:10" ht="12.75">
      <c r="A544" s="106" t="s">
        <v>7</v>
      </c>
      <c r="B544" s="106"/>
      <c r="C544" s="33">
        <f t="shared" si="64"/>
        <v>1400</v>
      </c>
      <c r="D544" s="33">
        <v>400</v>
      </c>
      <c r="E544" s="33">
        <v>500</v>
      </c>
      <c r="F544" s="33">
        <v>500</v>
      </c>
      <c r="G544" s="98"/>
      <c r="H544" s="98"/>
      <c r="I544" s="102"/>
      <c r="J544" s="104"/>
    </row>
    <row r="545" spans="1:10" ht="12.75">
      <c r="A545" s="106" t="s">
        <v>8</v>
      </c>
      <c r="B545" s="106"/>
      <c r="C545" s="33">
        <f t="shared" si="64"/>
        <v>0</v>
      </c>
      <c r="D545" s="33">
        <v>0</v>
      </c>
      <c r="E545" s="33">
        <v>0</v>
      </c>
      <c r="F545" s="33">
        <v>0</v>
      </c>
      <c r="G545" s="98"/>
      <c r="H545" s="98"/>
      <c r="I545" s="102"/>
      <c r="J545" s="104"/>
    </row>
    <row r="546" spans="1:10" ht="12.75">
      <c r="A546" s="106" t="s">
        <v>9</v>
      </c>
      <c r="B546" s="106"/>
      <c r="C546" s="33">
        <f t="shared" si="64"/>
        <v>0</v>
      </c>
      <c r="D546" s="33">
        <v>0</v>
      </c>
      <c r="E546" s="33">
        <v>0</v>
      </c>
      <c r="F546" s="33">
        <v>0</v>
      </c>
      <c r="G546" s="98"/>
      <c r="H546" s="98"/>
      <c r="I546" s="102"/>
      <c r="J546" s="104"/>
    </row>
    <row r="547" spans="1:10" ht="12.75">
      <c r="A547" s="106" t="s">
        <v>2</v>
      </c>
      <c r="B547" s="106"/>
      <c r="C547" s="33">
        <f t="shared" si="64"/>
        <v>0</v>
      </c>
      <c r="D547" s="33">
        <v>0</v>
      </c>
      <c r="E547" s="33">
        <v>0</v>
      </c>
      <c r="F547" s="33">
        <v>0</v>
      </c>
      <c r="G547" s="98"/>
      <c r="H547" s="98"/>
      <c r="I547" s="102"/>
      <c r="J547" s="105"/>
    </row>
    <row r="548" spans="1:10" ht="22.5" customHeight="1">
      <c r="A548" s="32"/>
      <c r="B548" s="32" t="s">
        <v>156</v>
      </c>
      <c r="C548" s="33"/>
      <c r="D548" s="33"/>
      <c r="E548" s="33"/>
      <c r="F548" s="33"/>
      <c r="G548" s="39"/>
      <c r="H548" s="39"/>
      <c r="I548" s="35"/>
      <c r="J548" s="35" t="s">
        <v>191</v>
      </c>
    </row>
    <row r="549" spans="1:10" ht="29.25">
      <c r="A549" s="35" t="s">
        <v>207</v>
      </c>
      <c r="B549" s="42" t="s">
        <v>89</v>
      </c>
      <c r="C549" s="33"/>
      <c r="D549" s="33"/>
      <c r="E549" s="33"/>
      <c r="F549" s="33"/>
      <c r="G549" s="98" t="s">
        <v>45</v>
      </c>
      <c r="H549" s="98" t="s">
        <v>88</v>
      </c>
      <c r="I549" s="102" t="s">
        <v>169</v>
      </c>
      <c r="J549" s="103" t="s">
        <v>170</v>
      </c>
    </row>
    <row r="550" spans="1:10" ht="12.75">
      <c r="A550" s="106" t="s">
        <v>11</v>
      </c>
      <c r="B550" s="106"/>
      <c r="C550" s="33">
        <f aca="true" t="shared" si="65" ref="C550:C555">SUM(D550:F550)</f>
        <v>1150</v>
      </c>
      <c r="D550" s="33">
        <f>SUM(D551:D555)</f>
        <v>150</v>
      </c>
      <c r="E550" s="33">
        <f>SUM(E551:E555)</f>
        <v>500</v>
      </c>
      <c r="F550" s="33">
        <f>SUM(F551:F555)</f>
        <v>500</v>
      </c>
      <c r="G550" s="98"/>
      <c r="H550" s="98"/>
      <c r="I550" s="102"/>
      <c r="J550" s="104"/>
    </row>
    <row r="551" spans="1:10" ht="12.75">
      <c r="A551" s="106" t="s">
        <v>4</v>
      </c>
      <c r="B551" s="106"/>
      <c r="C551" s="33">
        <f t="shared" si="65"/>
        <v>0</v>
      </c>
      <c r="D551" s="33">
        <v>0</v>
      </c>
      <c r="E551" s="33">
        <v>0</v>
      </c>
      <c r="F551" s="33">
        <v>0</v>
      </c>
      <c r="G551" s="98"/>
      <c r="H551" s="98"/>
      <c r="I551" s="102"/>
      <c r="J551" s="104"/>
    </row>
    <row r="552" spans="1:10" ht="12.75">
      <c r="A552" s="106" t="s">
        <v>7</v>
      </c>
      <c r="B552" s="106"/>
      <c r="C552" s="33">
        <f t="shared" si="65"/>
        <v>1150</v>
      </c>
      <c r="D552" s="33">
        <v>150</v>
      </c>
      <c r="E552" s="33">
        <v>500</v>
      </c>
      <c r="F552" s="33">
        <v>500</v>
      </c>
      <c r="G552" s="98"/>
      <c r="H552" s="98"/>
      <c r="I552" s="102"/>
      <c r="J552" s="104"/>
    </row>
    <row r="553" spans="1:10" ht="12.75">
      <c r="A553" s="106" t="s">
        <v>8</v>
      </c>
      <c r="B553" s="106"/>
      <c r="C553" s="33">
        <f t="shared" si="65"/>
        <v>0</v>
      </c>
      <c r="D553" s="33">
        <v>0</v>
      </c>
      <c r="E553" s="33">
        <v>0</v>
      </c>
      <c r="F553" s="33">
        <v>0</v>
      </c>
      <c r="G553" s="98"/>
      <c r="H553" s="98"/>
      <c r="I553" s="102"/>
      <c r="J553" s="104"/>
    </row>
    <row r="554" spans="1:10" ht="12.75">
      <c r="A554" s="106" t="s">
        <v>9</v>
      </c>
      <c r="B554" s="106"/>
      <c r="C554" s="33">
        <f t="shared" si="65"/>
        <v>0</v>
      </c>
      <c r="D554" s="33">
        <v>0</v>
      </c>
      <c r="E554" s="33">
        <v>0</v>
      </c>
      <c r="F554" s="33">
        <v>0</v>
      </c>
      <c r="G554" s="98"/>
      <c r="H554" s="98"/>
      <c r="I554" s="102"/>
      <c r="J554" s="104"/>
    </row>
    <row r="555" spans="1:10" ht="12.75">
      <c r="A555" s="106" t="s">
        <v>2</v>
      </c>
      <c r="B555" s="106"/>
      <c r="C555" s="33">
        <f t="shared" si="65"/>
        <v>0</v>
      </c>
      <c r="D555" s="33">
        <v>0</v>
      </c>
      <c r="E555" s="33">
        <v>0</v>
      </c>
      <c r="F555" s="33">
        <v>0</v>
      </c>
      <c r="G555" s="98"/>
      <c r="H555" s="98"/>
      <c r="I555" s="102"/>
      <c r="J555" s="105"/>
    </row>
    <row r="556" spans="1:10" ht="19.5">
      <c r="A556" s="35" t="s">
        <v>208</v>
      </c>
      <c r="B556" s="42" t="s">
        <v>90</v>
      </c>
      <c r="C556" s="33"/>
      <c r="D556" s="33"/>
      <c r="E556" s="33"/>
      <c r="F556" s="33"/>
      <c r="G556" s="98" t="s">
        <v>55</v>
      </c>
      <c r="H556" s="98" t="s">
        <v>88</v>
      </c>
      <c r="I556" s="102" t="s">
        <v>169</v>
      </c>
      <c r="J556" s="103" t="s">
        <v>170</v>
      </c>
    </row>
    <row r="557" spans="1:10" ht="12.75">
      <c r="A557" s="106" t="s">
        <v>11</v>
      </c>
      <c r="B557" s="106"/>
      <c r="C557" s="33">
        <f aca="true" t="shared" si="66" ref="C557:C562">SUM(D557:F557)</f>
        <v>400</v>
      </c>
      <c r="D557" s="33">
        <f>SUM(D558:D562)</f>
        <v>200</v>
      </c>
      <c r="E557" s="33">
        <f>SUM(E558:E562)</f>
        <v>100</v>
      </c>
      <c r="F557" s="33">
        <f>SUM(F558:F562)</f>
        <v>100</v>
      </c>
      <c r="G557" s="98"/>
      <c r="H557" s="98"/>
      <c r="I557" s="102"/>
      <c r="J557" s="104"/>
    </row>
    <row r="558" spans="1:10" ht="12.75">
      <c r="A558" s="106" t="s">
        <v>4</v>
      </c>
      <c r="B558" s="106"/>
      <c r="C558" s="33">
        <f t="shared" si="66"/>
        <v>0</v>
      </c>
      <c r="D558" s="33">
        <v>0</v>
      </c>
      <c r="E558" s="33">
        <v>0</v>
      </c>
      <c r="F558" s="33">
        <v>0</v>
      </c>
      <c r="G558" s="98"/>
      <c r="H558" s="98"/>
      <c r="I558" s="102"/>
      <c r="J558" s="104"/>
    </row>
    <row r="559" spans="1:10" ht="12.75">
      <c r="A559" s="106" t="s">
        <v>7</v>
      </c>
      <c r="B559" s="106"/>
      <c r="C559" s="33">
        <f t="shared" si="66"/>
        <v>400</v>
      </c>
      <c r="D559" s="33">
        <v>200</v>
      </c>
      <c r="E559" s="33">
        <v>100</v>
      </c>
      <c r="F559" s="33">
        <v>100</v>
      </c>
      <c r="G559" s="98"/>
      <c r="H559" s="98"/>
      <c r="I559" s="102"/>
      <c r="J559" s="104"/>
    </row>
    <row r="560" spans="1:10" ht="12.75">
      <c r="A560" s="106" t="s">
        <v>8</v>
      </c>
      <c r="B560" s="106"/>
      <c r="C560" s="33">
        <f t="shared" si="66"/>
        <v>0</v>
      </c>
      <c r="D560" s="33">
        <v>0</v>
      </c>
      <c r="E560" s="33">
        <v>0</v>
      </c>
      <c r="F560" s="33">
        <v>0</v>
      </c>
      <c r="G560" s="98"/>
      <c r="H560" s="98"/>
      <c r="I560" s="102"/>
      <c r="J560" s="104"/>
    </row>
    <row r="561" spans="1:10" ht="12.75">
      <c r="A561" s="106" t="s">
        <v>9</v>
      </c>
      <c r="B561" s="106"/>
      <c r="C561" s="33">
        <f t="shared" si="66"/>
        <v>0</v>
      </c>
      <c r="D561" s="33">
        <v>0</v>
      </c>
      <c r="E561" s="33">
        <v>0</v>
      </c>
      <c r="F561" s="33">
        <v>0</v>
      </c>
      <c r="G561" s="98"/>
      <c r="H561" s="98"/>
      <c r="I561" s="102"/>
      <c r="J561" s="104"/>
    </row>
    <row r="562" spans="1:13" ht="12.75">
      <c r="A562" s="106" t="s">
        <v>2</v>
      </c>
      <c r="B562" s="106"/>
      <c r="C562" s="33">
        <f t="shared" si="66"/>
        <v>0</v>
      </c>
      <c r="D562" s="33">
        <v>0</v>
      </c>
      <c r="E562" s="33">
        <v>0</v>
      </c>
      <c r="F562" s="33">
        <v>0</v>
      </c>
      <c r="G562" s="98"/>
      <c r="H562" s="98"/>
      <c r="I562" s="102"/>
      <c r="J562" s="105"/>
      <c r="K562" s="138"/>
      <c r="L562" s="139"/>
      <c r="M562" s="139"/>
    </row>
    <row r="563" spans="1:13" ht="32.25" customHeight="1">
      <c r="A563" s="35" t="s">
        <v>77</v>
      </c>
      <c r="B563" s="42" t="s">
        <v>91</v>
      </c>
      <c r="C563" s="33"/>
      <c r="D563" s="33"/>
      <c r="E563" s="33"/>
      <c r="F563" s="33"/>
      <c r="G563" s="98" t="s">
        <v>55</v>
      </c>
      <c r="H563" s="107"/>
      <c r="I563" s="102" t="s">
        <v>169</v>
      </c>
      <c r="J563" s="103" t="s">
        <v>170</v>
      </c>
      <c r="K563" s="84"/>
      <c r="L563" s="84"/>
      <c r="M563" s="84"/>
    </row>
    <row r="564" spans="1:13" ht="12.75">
      <c r="A564" s="106" t="s">
        <v>11</v>
      </c>
      <c r="B564" s="106"/>
      <c r="C564" s="33">
        <f aca="true" t="shared" si="67" ref="C564:C569">SUM(D564:F564)</f>
        <v>1320</v>
      </c>
      <c r="D564" s="33">
        <f>SUM(D565:D569)</f>
        <v>520</v>
      </c>
      <c r="E564" s="33">
        <f>SUM(E565:E569)</f>
        <v>400</v>
      </c>
      <c r="F564" s="33">
        <f>SUM(F565:F569)</f>
        <v>400</v>
      </c>
      <c r="G564" s="98"/>
      <c r="H564" s="107"/>
      <c r="I564" s="102"/>
      <c r="J564" s="104"/>
      <c r="K564" s="84"/>
      <c r="L564" s="84"/>
      <c r="M564" s="84"/>
    </row>
    <row r="565" spans="1:13" ht="12.75">
      <c r="A565" s="106" t="s">
        <v>4</v>
      </c>
      <c r="B565" s="106"/>
      <c r="C565" s="33">
        <f t="shared" si="67"/>
        <v>0</v>
      </c>
      <c r="D565" s="33">
        <v>0</v>
      </c>
      <c r="E565" s="33">
        <v>0</v>
      </c>
      <c r="F565" s="33">
        <v>0</v>
      </c>
      <c r="G565" s="98"/>
      <c r="H565" s="107"/>
      <c r="I565" s="102"/>
      <c r="J565" s="104"/>
      <c r="K565" s="87"/>
      <c r="L565" s="87"/>
      <c r="M565" s="87"/>
    </row>
    <row r="566" spans="1:13" ht="12.75">
      <c r="A566" s="106" t="s">
        <v>7</v>
      </c>
      <c r="B566" s="106"/>
      <c r="C566" s="33">
        <f t="shared" si="67"/>
        <v>1320</v>
      </c>
      <c r="D566" s="33">
        <f aca="true" t="shared" si="68" ref="D566:F567">D573+D581+D589+D597</f>
        <v>520</v>
      </c>
      <c r="E566" s="33">
        <f t="shared" si="68"/>
        <v>400</v>
      </c>
      <c r="F566" s="33">
        <f t="shared" si="68"/>
        <v>400</v>
      </c>
      <c r="G566" s="98"/>
      <c r="H566" s="107"/>
      <c r="I566" s="102"/>
      <c r="J566" s="104"/>
      <c r="K566" s="84"/>
      <c r="L566" s="84"/>
      <c r="M566" s="84"/>
    </row>
    <row r="567" spans="1:10" ht="12.75">
      <c r="A567" s="106" t="s">
        <v>8</v>
      </c>
      <c r="B567" s="106"/>
      <c r="C567" s="33">
        <f t="shared" si="67"/>
        <v>0</v>
      </c>
      <c r="D567" s="33">
        <f t="shared" si="68"/>
        <v>0</v>
      </c>
      <c r="E567" s="33">
        <f t="shared" si="68"/>
        <v>0</v>
      </c>
      <c r="F567" s="33">
        <f t="shared" si="68"/>
        <v>0</v>
      </c>
      <c r="G567" s="98"/>
      <c r="H567" s="107"/>
      <c r="I567" s="102"/>
      <c r="J567" s="104"/>
    </row>
    <row r="568" spans="1:10" ht="12.75">
      <c r="A568" s="106" t="s">
        <v>9</v>
      </c>
      <c r="B568" s="106"/>
      <c r="C568" s="33">
        <f t="shared" si="67"/>
        <v>0</v>
      </c>
      <c r="D568" s="33">
        <v>0</v>
      </c>
      <c r="E568" s="33">
        <v>0</v>
      </c>
      <c r="F568" s="33">
        <v>0</v>
      </c>
      <c r="G568" s="98"/>
      <c r="H568" s="107"/>
      <c r="I568" s="102"/>
      <c r="J568" s="104"/>
    </row>
    <row r="569" spans="1:10" ht="11.25" customHeight="1">
      <c r="A569" s="106" t="s">
        <v>2</v>
      </c>
      <c r="B569" s="106"/>
      <c r="C569" s="33">
        <f t="shared" si="67"/>
        <v>0</v>
      </c>
      <c r="D569" s="33">
        <v>0</v>
      </c>
      <c r="E569" s="33">
        <v>0</v>
      </c>
      <c r="F569" s="33">
        <v>0</v>
      </c>
      <c r="G569" s="98"/>
      <c r="H569" s="107"/>
      <c r="I569" s="102"/>
      <c r="J569" s="105"/>
    </row>
    <row r="570" spans="1:10" s="36" customFormat="1" ht="29.25">
      <c r="A570" s="35" t="s">
        <v>279</v>
      </c>
      <c r="B570" s="38" t="s">
        <v>280</v>
      </c>
      <c r="C570" s="33"/>
      <c r="D570" s="33"/>
      <c r="E570" s="33"/>
      <c r="F570" s="33"/>
      <c r="G570" s="98" t="s">
        <v>55</v>
      </c>
      <c r="H570" s="99" t="s">
        <v>281</v>
      </c>
      <c r="I570" s="102" t="s">
        <v>169</v>
      </c>
      <c r="J570" s="103" t="s">
        <v>170</v>
      </c>
    </row>
    <row r="571" spans="1:10" s="36" customFormat="1" ht="11.25" customHeight="1">
      <c r="A571" s="106" t="s">
        <v>11</v>
      </c>
      <c r="B571" s="106"/>
      <c r="C571" s="33">
        <f aca="true" t="shared" si="69" ref="C571:C576">SUM(D571:F571)</f>
        <v>620</v>
      </c>
      <c r="D571" s="33">
        <f>SUM(D572:D576)</f>
        <v>220</v>
      </c>
      <c r="E571" s="33">
        <f>SUM(E572:E576)</f>
        <v>200</v>
      </c>
      <c r="F571" s="33">
        <f>SUM(F572:F576)</f>
        <v>200</v>
      </c>
      <c r="G571" s="98"/>
      <c r="H571" s="100"/>
      <c r="I571" s="102"/>
      <c r="J571" s="104"/>
    </row>
    <row r="572" spans="1:10" s="36" customFormat="1" ht="11.25" customHeight="1">
      <c r="A572" s="106" t="s">
        <v>4</v>
      </c>
      <c r="B572" s="106"/>
      <c r="C572" s="33">
        <f t="shared" si="69"/>
        <v>0</v>
      </c>
      <c r="D572" s="33">
        <v>0</v>
      </c>
      <c r="E572" s="33">
        <v>0</v>
      </c>
      <c r="F572" s="33">
        <v>0</v>
      </c>
      <c r="G572" s="98"/>
      <c r="H572" s="100"/>
      <c r="I572" s="102"/>
      <c r="J572" s="104"/>
    </row>
    <row r="573" spans="1:10" s="36" customFormat="1" ht="11.25" customHeight="1">
      <c r="A573" s="106" t="s">
        <v>7</v>
      </c>
      <c r="B573" s="106"/>
      <c r="C573" s="33">
        <f t="shared" si="69"/>
        <v>620</v>
      </c>
      <c r="D573" s="33">
        <v>220</v>
      </c>
      <c r="E573" s="33">
        <v>200</v>
      </c>
      <c r="F573" s="33">
        <v>200</v>
      </c>
      <c r="G573" s="98"/>
      <c r="H573" s="100"/>
      <c r="I573" s="102"/>
      <c r="J573" s="104"/>
    </row>
    <row r="574" spans="1:10" s="36" customFormat="1" ht="11.25" customHeight="1">
      <c r="A574" s="106" t="s">
        <v>8</v>
      </c>
      <c r="B574" s="106"/>
      <c r="C574" s="33">
        <f t="shared" si="69"/>
        <v>0</v>
      </c>
      <c r="D574" s="33">
        <v>0</v>
      </c>
      <c r="E574" s="33">
        <v>0</v>
      </c>
      <c r="F574" s="33">
        <v>0</v>
      </c>
      <c r="G574" s="98"/>
      <c r="H574" s="100"/>
      <c r="I574" s="102"/>
      <c r="J574" s="104"/>
    </row>
    <row r="575" spans="1:10" s="36" customFormat="1" ht="11.25" customHeight="1">
      <c r="A575" s="106" t="s">
        <v>9</v>
      </c>
      <c r="B575" s="106"/>
      <c r="C575" s="33">
        <f t="shared" si="69"/>
        <v>0</v>
      </c>
      <c r="D575" s="33">
        <v>0</v>
      </c>
      <c r="E575" s="33">
        <v>0</v>
      </c>
      <c r="F575" s="33">
        <v>0</v>
      </c>
      <c r="G575" s="98"/>
      <c r="H575" s="100"/>
      <c r="I575" s="102"/>
      <c r="J575" s="104"/>
    </row>
    <row r="576" spans="1:10" s="36" customFormat="1" ht="11.25" customHeight="1">
      <c r="A576" s="106" t="s">
        <v>2</v>
      </c>
      <c r="B576" s="106"/>
      <c r="C576" s="33">
        <f t="shared" si="69"/>
        <v>0</v>
      </c>
      <c r="D576" s="33">
        <v>0</v>
      </c>
      <c r="E576" s="33">
        <v>0</v>
      </c>
      <c r="F576" s="33">
        <v>0</v>
      </c>
      <c r="G576" s="98"/>
      <c r="H576" s="101"/>
      <c r="I576" s="102"/>
      <c r="J576" s="105"/>
    </row>
    <row r="577" spans="1:10" s="36" customFormat="1" ht="29.25">
      <c r="A577" s="34"/>
      <c r="B577" s="40" t="s">
        <v>291</v>
      </c>
      <c r="C577" s="33"/>
      <c r="D577" s="33"/>
      <c r="E577" s="33"/>
      <c r="F577" s="33"/>
      <c r="G577" s="39"/>
      <c r="H577" s="41"/>
      <c r="I577" s="35"/>
      <c r="J577" s="35" t="s">
        <v>191</v>
      </c>
    </row>
    <row r="578" spans="1:10" s="36" customFormat="1" ht="29.25">
      <c r="A578" s="35" t="s">
        <v>282</v>
      </c>
      <c r="B578" s="34" t="s">
        <v>283</v>
      </c>
      <c r="C578" s="33"/>
      <c r="D578" s="33"/>
      <c r="E578" s="33"/>
      <c r="F578" s="33"/>
      <c r="G578" s="98" t="s">
        <v>55</v>
      </c>
      <c r="H578" s="99" t="s">
        <v>281</v>
      </c>
      <c r="I578" s="102" t="s">
        <v>169</v>
      </c>
      <c r="J578" s="103" t="s">
        <v>170</v>
      </c>
    </row>
    <row r="579" spans="1:10" s="36" customFormat="1" ht="12.75">
      <c r="A579" s="106" t="s">
        <v>11</v>
      </c>
      <c r="B579" s="106"/>
      <c r="C579" s="33">
        <f aca="true" t="shared" si="70" ref="C579:C584">SUM(D579:F579)</f>
        <v>60</v>
      </c>
      <c r="D579" s="33">
        <f>SUM(D580:D584)</f>
        <v>60</v>
      </c>
      <c r="E579" s="33">
        <f>SUM(E580:E584)</f>
        <v>0</v>
      </c>
      <c r="F579" s="33">
        <f>SUM(F580:F584)</f>
        <v>0</v>
      </c>
      <c r="G579" s="98"/>
      <c r="H579" s="100"/>
      <c r="I579" s="102"/>
      <c r="J579" s="104"/>
    </row>
    <row r="580" spans="1:10" s="36" customFormat="1" ht="12.75">
      <c r="A580" s="106" t="s">
        <v>4</v>
      </c>
      <c r="B580" s="106"/>
      <c r="C580" s="33">
        <f t="shared" si="70"/>
        <v>0</v>
      </c>
      <c r="D580" s="33">
        <v>0</v>
      </c>
      <c r="E580" s="33">
        <v>0</v>
      </c>
      <c r="F580" s="33">
        <v>0</v>
      </c>
      <c r="G580" s="98"/>
      <c r="H580" s="100"/>
      <c r="I580" s="102"/>
      <c r="J580" s="104"/>
    </row>
    <row r="581" spans="1:10" s="36" customFormat="1" ht="12.75">
      <c r="A581" s="106" t="s">
        <v>7</v>
      </c>
      <c r="B581" s="106"/>
      <c r="C581" s="33">
        <f t="shared" si="70"/>
        <v>60</v>
      </c>
      <c r="D581" s="33">
        <v>60</v>
      </c>
      <c r="E581" s="33">
        <v>0</v>
      </c>
      <c r="F581" s="33">
        <v>0</v>
      </c>
      <c r="G581" s="98"/>
      <c r="H581" s="100"/>
      <c r="I581" s="102"/>
      <c r="J581" s="104"/>
    </row>
    <row r="582" spans="1:10" s="36" customFormat="1" ht="12.75">
      <c r="A582" s="106" t="s">
        <v>8</v>
      </c>
      <c r="B582" s="106"/>
      <c r="C582" s="33">
        <f t="shared" si="70"/>
        <v>0</v>
      </c>
      <c r="D582" s="33">
        <v>0</v>
      </c>
      <c r="E582" s="33">
        <v>0</v>
      </c>
      <c r="F582" s="33">
        <v>0</v>
      </c>
      <c r="G582" s="98"/>
      <c r="H582" s="100"/>
      <c r="I582" s="102"/>
      <c r="J582" s="104"/>
    </row>
    <row r="583" spans="1:10" s="36" customFormat="1" ht="12.75">
      <c r="A583" s="106" t="s">
        <v>9</v>
      </c>
      <c r="B583" s="106"/>
      <c r="C583" s="33">
        <f t="shared" si="70"/>
        <v>0</v>
      </c>
      <c r="D583" s="33">
        <v>0</v>
      </c>
      <c r="E583" s="33">
        <v>0</v>
      </c>
      <c r="F583" s="33">
        <v>0</v>
      </c>
      <c r="G583" s="98"/>
      <c r="H583" s="100"/>
      <c r="I583" s="102"/>
      <c r="J583" s="104"/>
    </row>
    <row r="584" spans="1:10" s="36" customFormat="1" ht="12.75">
      <c r="A584" s="106" t="s">
        <v>2</v>
      </c>
      <c r="B584" s="106"/>
      <c r="C584" s="33">
        <f t="shared" si="70"/>
        <v>0</v>
      </c>
      <c r="D584" s="33">
        <v>0</v>
      </c>
      <c r="E584" s="33">
        <v>0</v>
      </c>
      <c r="F584" s="33">
        <v>0</v>
      </c>
      <c r="G584" s="98"/>
      <c r="H584" s="101"/>
      <c r="I584" s="102"/>
      <c r="J584" s="105"/>
    </row>
    <row r="585" spans="1:10" s="36" customFormat="1" ht="19.5">
      <c r="A585" s="32"/>
      <c r="B585" s="40" t="s">
        <v>290</v>
      </c>
      <c r="C585" s="33"/>
      <c r="D585" s="33"/>
      <c r="E585" s="33"/>
      <c r="F585" s="33"/>
      <c r="G585" s="39"/>
      <c r="H585" s="41"/>
      <c r="I585" s="35"/>
      <c r="J585" s="37" t="s">
        <v>284</v>
      </c>
    </row>
    <row r="586" spans="1:10" s="36" customFormat="1" ht="19.5">
      <c r="A586" s="35" t="s">
        <v>285</v>
      </c>
      <c r="B586" s="34" t="s">
        <v>286</v>
      </c>
      <c r="C586" s="33"/>
      <c r="D586" s="33"/>
      <c r="E586" s="33"/>
      <c r="F586" s="33"/>
      <c r="G586" s="98" t="s">
        <v>55</v>
      </c>
      <c r="H586" s="99" t="s">
        <v>287</v>
      </c>
      <c r="I586" s="102" t="s">
        <v>169</v>
      </c>
      <c r="J586" s="103" t="s">
        <v>170</v>
      </c>
    </row>
    <row r="587" spans="1:10" s="36" customFormat="1" ht="12.75">
      <c r="A587" s="106" t="s">
        <v>11</v>
      </c>
      <c r="B587" s="106"/>
      <c r="C587" s="33">
        <f aca="true" t="shared" si="71" ref="C587:C592">SUM(D587:F587)</f>
        <v>300</v>
      </c>
      <c r="D587" s="33">
        <f>SUM(D588:D592)</f>
        <v>100</v>
      </c>
      <c r="E587" s="33">
        <f>SUM(E588:E592)</f>
        <v>100</v>
      </c>
      <c r="F587" s="33">
        <f>SUM(F588:F592)</f>
        <v>100</v>
      </c>
      <c r="G587" s="98"/>
      <c r="H587" s="100"/>
      <c r="I587" s="102"/>
      <c r="J587" s="104"/>
    </row>
    <row r="588" spans="1:10" s="36" customFormat="1" ht="12.75">
      <c r="A588" s="106" t="s">
        <v>4</v>
      </c>
      <c r="B588" s="106"/>
      <c r="C588" s="33">
        <f t="shared" si="71"/>
        <v>0</v>
      </c>
      <c r="D588" s="33">
        <v>0</v>
      </c>
      <c r="E588" s="33">
        <v>0</v>
      </c>
      <c r="F588" s="33">
        <v>0</v>
      </c>
      <c r="G588" s="98"/>
      <c r="H588" s="100"/>
      <c r="I588" s="102"/>
      <c r="J588" s="104"/>
    </row>
    <row r="589" spans="1:10" s="36" customFormat="1" ht="12.75">
      <c r="A589" s="106" t="s">
        <v>7</v>
      </c>
      <c r="B589" s="106"/>
      <c r="C589" s="33">
        <f t="shared" si="71"/>
        <v>300</v>
      </c>
      <c r="D589" s="33">
        <v>100</v>
      </c>
      <c r="E589" s="33">
        <v>100</v>
      </c>
      <c r="F589" s="33">
        <v>100</v>
      </c>
      <c r="G589" s="98"/>
      <c r="H589" s="100"/>
      <c r="I589" s="102"/>
      <c r="J589" s="104"/>
    </row>
    <row r="590" spans="1:10" s="36" customFormat="1" ht="12.75">
      <c r="A590" s="106" t="s">
        <v>8</v>
      </c>
      <c r="B590" s="106"/>
      <c r="C590" s="33">
        <f t="shared" si="71"/>
        <v>0</v>
      </c>
      <c r="D590" s="33">
        <v>0</v>
      </c>
      <c r="E590" s="33">
        <v>0</v>
      </c>
      <c r="F590" s="33">
        <v>0</v>
      </c>
      <c r="G590" s="98"/>
      <c r="H590" s="100"/>
      <c r="I590" s="102"/>
      <c r="J590" s="104"/>
    </row>
    <row r="591" spans="1:10" s="36" customFormat="1" ht="12.75">
      <c r="A591" s="106" t="s">
        <v>9</v>
      </c>
      <c r="B591" s="106"/>
      <c r="C591" s="33">
        <f t="shared" si="71"/>
        <v>0</v>
      </c>
      <c r="D591" s="33">
        <v>0</v>
      </c>
      <c r="E591" s="33">
        <v>0</v>
      </c>
      <c r="F591" s="33">
        <v>0</v>
      </c>
      <c r="G591" s="98"/>
      <c r="H591" s="100"/>
      <c r="I591" s="102"/>
      <c r="J591" s="104"/>
    </row>
    <row r="592" spans="1:10" s="36" customFormat="1" ht="12.75">
      <c r="A592" s="106" t="s">
        <v>2</v>
      </c>
      <c r="B592" s="106"/>
      <c r="C592" s="33">
        <f t="shared" si="71"/>
        <v>0</v>
      </c>
      <c r="D592" s="33">
        <v>0</v>
      </c>
      <c r="E592" s="33">
        <v>0</v>
      </c>
      <c r="F592" s="33">
        <v>0</v>
      </c>
      <c r="G592" s="98"/>
      <c r="H592" s="101"/>
      <c r="I592" s="102"/>
      <c r="J592" s="105"/>
    </row>
    <row r="593" spans="1:10" s="36" customFormat="1" ht="29.25">
      <c r="A593" s="34"/>
      <c r="B593" s="40" t="s">
        <v>289</v>
      </c>
      <c r="C593" s="33"/>
      <c r="D593" s="33"/>
      <c r="E593" s="33"/>
      <c r="F593" s="33"/>
      <c r="G593" s="39"/>
      <c r="H593" s="41"/>
      <c r="I593" s="35"/>
      <c r="J593" s="37" t="s">
        <v>284</v>
      </c>
    </row>
    <row r="594" spans="1:10" s="36" customFormat="1" ht="19.5">
      <c r="A594" s="35" t="s">
        <v>311</v>
      </c>
      <c r="B594" s="34" t="s">
        <v>312</v>
      </c>
      <c r="C594" s="33"/>
      <c r="D594" s="33"/>
      <c r="E594" s="33"/>
      <c r="F594" s="33"/>
      <c r="G594" s="98" t="s">
        <v>55</v>
      </c>
      <c r="H594" s="99" t="s">
        <v>287</v>
      </c>
      <c r="I594" s="102" t="s">
        <v>169</v>
      </c>
      <c r="J594" s="103" t="s">
        <v>170</v>
      </c>
    </row>
    <row r="595" spans="1:10" s="36" customFormat="1" ht="12.75">
      <c r="A595" s="106" t="s">
        <v>11</v>
      </c>
      <c r="B595" s="106"/>
      <c r="C595" s="33">
        <f aca="true" t="shared" si="72" ref="C595:C600">SUM(D595:F595)</f>
        <v>340</v>
      </c>
      <c r="D595" s="33">
        <f>SUM(D596:D600)</f>
        <v>140</v>
      </c>
      <c r="E595" s="33">
        <f>SUM(E596:E600)</f>
        <v>100</v>
      </c>
      <c r="F595" s="33">
        <f>SUM(F596:F600)</f>
        <v>100</v>
      </c>
      <c r="G595" s="98"/>
      <c r="H595" s="100"/>
      <c r="I595" s="102"/>
      <c r="J595" s="104"/>
    </row>
    <row r="596" spans="1:10" s="36" customFormat="1" ht="12.75">
      <c r="A596" s="106" t="s">
        <v>4</v>
      </c>
      <c r="B596" s="106"/>
      <c r="C596" s="33">
        <f t="shared" si="72"/>
        <v>0</v>
      </c>
      <c r="D596" s="33">
        <v>0</v>
      </c>
      <c r="E596" s="33">
        <v>0</v>
      </c>
      <c r="F596" s="33">
        <v>0</v>
      </c>
      <c r="G596" s="98"/>
      <c r="H596" s="100"/>
      <c r="I596" s="102"/>
      <c r="J596" s="104"/>
    </row>
    <row r="597" spans="1:10" s="36" customFormat="1" ht="12.75">
      <c r="A597" s="106" t="s">
        <v>7</v>
      </c>
      <c r="B597" s="106"/>
      <c r="C597" s="33">
        <f t="shared" si="72"/>
        <v>340</v>
      </c>
      <c r="D597" s="33">
        <v>140</v>
      </c>
      <c r="E597" s="33">
        <v>100</v>
      </c>
      <c r="F597" s="33">
        <v>100</v>
      </c>
      <c r="G597" s="98"/>
      <c r="H597" s="100"/>
      <c r="I597" s="102"/>
      <c r="J597" s="104"/>
    </row>
    <row r="598" spans="1:10" s="36" customFormat="1" ht="12.75">
      <c r="A598" s="106" t="s">
        <v>8</v>
      </c>
      <c r="B598" s="106"/>
      <c r="C598" s="33">
        <f t="shared" si="72"/>
        <v>0</v>
      </c>
      <c r="D598" s="33">
        <v>0</v>
      </c>
      <c r="E598" s="33">
        <v>0</v>
      </c>
      <c r="F598" s="33">
        <v>0</v>
      </c>
      <c r="G598" s="98"/>
      <c r="H598" s="100"/>
      <c r="I598" s="102"/>
      <c r="J598" s="104"/>
    </row>
    <row r="599" spans="1:10" s="36" customFormat="1" ht="12.75">
      <c r="A599" s="106" t="s">
        <v>9</v>
      </c>
      <c r="B599" s="106"/>
      <c r="C599" s="33">
        <f t="shared" si="72"/>
        <v>0</v>
      </c>
      <c r="D599" s="33">
        <v>0</v>
      </c>
      <c r="E599" s="33">
        <v>0</v>
      </c>
      <c r="F599" s="33">
        <v>0</v>
      </c>
      <c r="G599" s="98"/>
      <c r="H599" s="100"/>
      <c r="I599" s="102"/>
      <c r="J599" s="104"/>
    </row>
    <row r="600" spans="1:10" s="36" customFormat="1" ht="12.75">
      <c r="A600" s="106" t="s">
        <v>2</v>
      </c>
      <c r="B600" s="106"/>
      <c r="C600" s="33">
        <f t="shared" si="72"/>
        <v>0</v>
      </c>
      <c r="D600" s="33">
        <v>0</v>
      </c>
      <c r="E600" s="33">
        <v>0</v>
      </c>
      <c r="F600" s="33">
        <v>0</v>
      </c>
      <c r="G600" s="98"/>
      <c r="H600" s="101"/>
      <c r="I600" s="102"/>
      <c r="J600" s="105"/>
    </row>
    <row r="601" spans="1:10" s="36" customFormat="1" ht="19.5">
      <c r="A601" s="34"/>
      <c r="B601" s="40" t="s">
        <v>313</v>
      </c>
      <c r="C601" s="33"/>
      <c r="D601" s="33"/>
      <c r="E601" s="33"/>
      <c r="F601" s="33"/>
      <c r="G601" s="39"/>
      <c r="H601" s="41"/>
      <c r="I601" s="35"/>
      <c r="J601" s="37" t="s">
        <v>314</v>
      </c>
    </row>
    <row r="602" spans="1:10" ht="21" customHeight="1">
      <c r="A602" s="35" t="s">
        <v>306</v>
      </c>
      <c r="B602" s="42" t="s">
        <v>307</v>
      </c>
      <c r="C602" s="33"/>
      <c r="D602" s="33"/>
      <c r="E602" s="33"/>
      <c r="F602" s="33"/>
      <c r="G602" s="98" t="s">
        <v>45</v>
      </c>
      <c r="H602" s="107"/>
      <c r="I602" s="102" t="s">
        <v>169</v>
      </c>
      <c r="J602" s="103" t="s">
        <v>170</v>
      </c>
    </row>
    <row r="603" spans="1:10" ht="12.75">
      <c r="A603" s="106" t="s">
        <v>11</v>
      </c>
      <c r="B603" s="106"/>
      <c r="C603" s="33">
        <f aca="true" t="shared" si="73" ref="C603:C608">SUM(D603:F603)</f>
        <v>271.2068</v>
      </c>
      <c r="D603" s="33">
        <f>SUM(D604:D608)</f>
        <v>271.2068</v>
      </c>
      <c r="E603" s="33">
        <f>SUM(E604:E608)</f>
        <v>0</v>
      </c>
      <c r="F603" s="33">
        <f>SUM(F604:F608)</f>
        <v>0</v>
      </c>
      <c r="G603" s="98"/>
      <c r="H603" s="107"/>
      <c r="I603" s="102"/>
      <c r="J603" s="104"/>
    </row>
    <row r="604" spans="1:10" ht="12.75">
      <c r="A604" s="106" t="s">
        <v>4</v>
      </c>
      <c r="B604" s="106"/>
      <c r="C604" s="33">
        <f t="shared" si="73"/>
        <v>0</v>
      </c>
      <c r="D604" s="33">
        <v>0</v>
      </c>
      <c r="E604" s="33">
        <v>0</v>
      </c>
      <c r="F604" s="33">
        <v>0</v>
      </c>
      <c r="G604" s="98"/>
      <c r="H604" s="107"/>
      <c r="I604" s="102"/>
      <c r="J604" s="104"/>
    </row>
    <row r="605" spans="1:10" ht="12.75">
      <c r="A605" s="106" t="s">
        <v>7</v>
      </c>
      <c r="B605" s="106"/>
      <c r="C605" s="33">
        <f t="shared" si="73"/>
        <v>235.832</v>
      </c>
      <c r="D605" s="33">
        <v>235.832</v>
      </c>
      <c r="E605" s="33">
        <v>0</v>
      </c>
      <c r="F605" s="33">
        <v>0</v>
      </c>
      <c r="G605" s="98"/>
      <c r="H605" s="107"/>
      <c r="I605" s="102"/>
      <c r="J605" s="104"/>
    </row>
    <row r="606" spans="1:10" ht="12.75">
      <c r="A606" s="106" t="s">
        <v>8</v>
      </c>
      <c r="B606" s="106"/>
      <c r="C606" s="33">
        <f t="shared" si="73"/>
        <v>35.3748</v>
      </c>
      <c r="D606" s="33">
        <v>35.3748</v>
      </c>
      <c r="E606" s="33">
        <v>0</v>
      </c>
      <c r="F606" s="33">
        <v>0</v>
      </c>
      <c r="G606" s="98"/>
      <c r="H606" s="107"/>
      <c r="I606" s="102"/>
      <c r="J606" s="104"/>
    </row>
    <row r="607" spans="1:10" ht="12.75">
      <c r="A607" s="106" t="s">
        <v>9</v>
      </c>
      <c r="B607" s="106"/>
      <c r="C607" s="33">
        <f t="shared" si="73"/>
        <v>0</v>
      </c>
      <c r="D607" s="33">
        <v>0</v>
      </c>
      <c r="E607" s="33">
        <v>0</v>
      </c>
      <c r="F607" s="33">
        <v>0</v>
      </c>
      <c r="G607" s="98"/>
      <c r="H607" s="107"/>
      <c r="I607" s="102"/>
      <c r="J607" s="104"/>
    </row>
    <row r="608" spans="1:10" ht="11.25" customHeight="1">
      <c r="A608" s="106" t="s">
        <v>2</v>
      </c>
      <c r="B608" s="106"/>
      <c r="C608" s="33">
        <f t="shared" si="73"/>
        <v>0</v>
      </c>
      <c r="D608" s="33">
        <v>0</v>
      </c>
      <c r="E608" s="33">
        <v>0</v>
      </c>
      <c r="F608" s="33">
        <v>0</v>
      </c>
      <c r="G608" s="98"/>
      <c r="H608" s="107"/>
      <c r="I608" s="102"/>
      <c r="J608" s="105"/>
    </row>
    <row r="609" spans="1:10" ht="20.25">
      <c r="A609" s="43" t="s">
        <v>120</v>
      </c>
      <c r="B609" s="58" t="s">
        <v>209</v>
      </c>
      <c r="C609" s="52"/>
      <c r="D609" s="52"/>
      <c r="E609" s="52"/>
      <c r="F609" s="52"/>
      <c r="G609" s="59"/>
      <c r="H609" s="63"/>
      <c r="I609" s="61"/>
      <c r="J609" s="61"/>
    </row>
    <row r="610" spans="1:10" ht="12.75">
      <c r="A610" s="106" t="s">
        <v>11</v>
      </c>
      <c r="B610" s="106"/>
      <c r="C610" s="33">
        <f aca="true" t="shared" si="74" ref="C610:C615">SUM(D610:F610)</f>
        <v>16853.63106</v>
      </c>
      <c r="D610" s="33">
        <f>SUM(D611:D615)</f>
        <v>6724.365</v>
      </c>
      <c r="E610" s="33">
        <f>SUM(E611:E615)</f>
        <v>4868.7614699999995</v>
      </c>
      <c r="F610" s="33">
        <f>SUM(F611:F615)</f>
        <v>5260.5045900000005</v>
      </c>
      <c r="G610" s="98"/>
      <c r="H610" s="107"/>
      <c r="I610" s="102"/>
      <c r="J610" s="102"/>
    </row>
    <row r="611" spans="1:10" ht="12.75">
      <c r="A611" s="106" t="s">
        <v>4</v>
      </c>
      <c r="B611" s="106"/>
      <c r="C611" s="33">
        <f t="shared" si="74"/>
        <v>0</v>
      </c>
      <c r="D611" s="33">
        <v>0</v>
      </c>
      <c r="E611" s="33">
        <v>0</v>
      </c>
      <c r="F611" s="33">
        <v>0</v>
      </c>
      <c r="G611" s="98"/>
      <c r="H611" s="107"/>
      <c r="I611" s="102"/>
      <c r="J611" s="102"/>
    </row>
    <row r="612" spans="1:10" ht="12.75">
      <c r="A612" s="106" t="s">
        <v>7</v>
      </c>
      <c r="B612" s="106"/>
      <c r="C612" s="33">
        <f t="shared" si="74"/>
        <v>16478.63106</v>
      </c>
      <c r="D612" s="33">
        <f>D619+D678+D700+D714+D728</f>
        <v>6599.365</v>
      </c>
      <c r="E612" s="33">
        <f>E619+E678+E700+E714+E728</f>
        <v>4743.7614699999995</v>
      </c>
      <c r="F612" s="33">
        <f>F619+F678+F700+F714+F728</f>
        <v>5135.5045900000005</v>
      </c>
      <c r="G612" s="98"/>
      <c r="H612" s="107"/>
      <c r="I612" s="102"/>
      <c r="J612" s="102"/>
    </row>
    <row r="613" spans="1:10" ht="12.75">
      <c r="A613" s="106" t="s">
        <v>8</v>
      </c>
      <c r="B613" s="106"/>
      <c r="C613" s="33">
        <f t="shared" si="74"/>
        <v>375</v>
      </c>
      <c r="D613" s="33">
        <f>D620</f>
        <v>125</v>
      </c>
      <c r="E613" s="33">
        <f>E620</f>
        <v>125</v>
      </c>
      <c r="F613" s="33">
        <f>F620</f>
        <v>125</v>
      </c>
      <c r="G613" s="98"/>
      <c r="H613" s="107"/>
      <c r="I613" s="102"/>
      <c r="J613" s="102"/>
    </row>
    <row r="614" spans="1:10" ht="12.75">
      <c r="A614" s="106" t="s">
        <v>9</v>
      </c>
      <c r="B614" s="106"/>
      <c r="C614" s="33">
        <f t="shared" si="74"/>
        <v>0</v>
      </c>
      <c r="D614" s="33">
        <v>0</v>
      </c>
      <c r="E614" s="33">
        <v>0</v>
      </c>
      <c r="F614" s="33">
        <v>0</v>
      </c>
      <c r="G614" s="98"/>
      <c r="H614" s="107"/>
      <c r="I614" s="102"/>
      <c r="J614" s="102"/>
    </row>
    <row r="615" spans="1:10" ht="12.75">
      <c r="A615" s="106" t="s">
        <v>2</v>
      </c>
      <c r="B615" s="106"/>
      <c r="C615" s="33">
        <f t="shared" si="74"/>
        <v>0</v>
      </c>
      <c r="D615" s="33">
        <v>0</v>
      </c>
      <c r="E615" s="33">
        <v>0</v>
      </c>
      <c r="F615" s="33">
        <v>0</v>
      </c>
      <c r="G615" s="98"/>
      <c r="H615" s="107"/>
      <c r="I615" s="102"/>
      <c r="J615" s="102"/>
    </row>
    <row r="616" spans="1:10" ht="39">
      <c r="A616" s="35" t="s">
        <v>210</v>
      </c>
      <c r="B616" s="42" t="s">
        <v>68</v>
      </c>
      <c r="C616" s="33"/>
      <c r="D616" s="33"/>
      <c r="E616" s="33"/>
      <c r="F616" s="33"/>
      <c r="G616" s="98"/>
      <c r="H616" s="98" t="s">
        <v>62</v>
      </c>
      <c r="I616" s="102" t="s">
        <v>169</v>
      </c>
      <c r="J616" s="103" t="s">
        <v>170</v>
      </c>
    </row>
    <row r="617" spans="1:10" ht="12.75">
      <c r="A617" s="106" t="s">
        <v>11</v>
      </c>
      <c r="B617" s="106"/>
      <c r="C617" s="33">
        <f aca="true" t="shared" si="75" ref="C617:C622">SUM(D617:F617)</f>
        <v>4375</v>
      </c>
      <c r="D617" s="33">
        <f>SUM(D618:D622)</f>
        <v>1605</v>
      </c>
      <c r="E617" s="33">
        <f>SUM(E618:E622)</f>
        <v>1385</v>
      </c>
      <c r="F617" s="33">
        <f>SUM(F618:F622)</f>
        <v>1385</v>
      </c>
      <c r="G617" s="98"/>
      <c r="H617" s="98"/>
      <c r="I617" s="102"/>
      <c r="J617" s="104"/>
    </row>
    <row r="618" spans="1:10" ht="12.75">
      <c r="A618" s="106" t="s">
        <v>4</v>
      </c>
      <c r="B618" s="106"/>
      <c r="C618" s="33">
        <f t="shared" si="75"/>
        <v>0</v>
      </c>
      <c r="D618" s="33">
        <v>0</v>
      </c>
      <c r="E618" s="33">
        <v>0</v>
      </c>
      <c r="F618" s="33">
        <v>0</v>
      </c>
      <c r="G618" s="98"/>
      <c r="H618" s="98"/>
      <c r="I618" s="102"/>
      <c r="J618" s="104"/>
    </row>
    <row r="619" spans="1:10" ht="12.75">
      <c r="A619" s="106" t="s">
        <v>7</v>
      </c>
      <c r="B619" s="106"/>
      <c r="C619" s="33">
        <f t="shared" si="75"/>
        <v>4000</v>
      </c>
      <c r="D619" s="33">
        <f>D626+D633+D641+D648+D655+D663+D670</f>
        <v>1480</v>
      </c>
      <c r="E619" s="33">
        <f>E626+E633+E641+E648+E655+E663+E670</f>
        <v>1260</v>
      </c>
      <c r="F619" s="33">
        <f>F626+F633+F641+F648+F655+F663+F670</f>
        <v>1260</v>
      </c>
      <c r="G619" s="98"/>
      <c r="H619" s="98"/>
      <c r="I619" s="102"/>
      <c r="J619" s="104"/>
    </row>
    <row r="620" spans="1:10" ht="12.75">
      <c r="A620" s="106" t="s">
        <v>8</v>
      </c>
      <c r="B620" s="106"/>
      <c r="C620" s="33">
        <f t="shared" si="75"/>
        <v>375</v>
      </c>
      <c r="D620" s="33">
        <f>D671</f>
        <v>125</v>
      </c>
      <c r="E620" s="33">
        <f>E671</f>
        <v>125</v>
      </c>
      <c r="F620" s="33">
        <f>F671</f>
        <v>125</v>
      </c>
      <c r="G620" s="98"/>
      <c r="H620" s="98"/>
      <c r="I620" s="102"/>
      <c r="J620" s="104"/>
    </row>
    <row r="621" spans="1:10" ht="12.75">
      <c r="A621" s="106" t="s">
        <v>9</v>
      </c>
      <c r="B621" s="106"/>
      <c r="C621" s="33">
        <f t="shared" si="75"/>
        <v>0</v>
      </c>
      <c r="D621" s="33">
        <v>0</v>
      </c>
      <c r="E621" s="33">
        <v>0</v>
      </c>
      <c r="F621" s="33">
        <v>0</v>
      </c>
      <c r="G621" s="98"/>
      <c r="H621" s="98"/>
      <c r="I621" s="102"/>
      <c r="J621" s="104"/>
    </row>
    <row r="622" spans="1:10" ht="12.75">
      <c r="A622" s="106" t="s">
        <v>2</v>
      </c>
      <c r="B622" s="106"/>
      <c r="C622" s="33">
        <f t="shared" si="75"/>
        <v>0</v>
      </c>
      <c r="D622" s="33">
        <v>0</v>
      </c>
      <c r="E622" s="33">
        <v>0</v>
      </c>
      <c r="F622" s="33">
        <v>0</v>
      </c>
      <c r="G622" s="98"/>
      <c r="H622" s="98"/>
      <c r="I622" s="102"/>
      <c r="J622" s="105"/>
    </row>
    <row r="623" spans="1:10" ht="29.25">
      <c r="A623" s="35" t="s">
        <v>211</v>
      </c>
      <c r="B623" s="42" t="s">
        <v>69</v>
      </c>
      <c r="C623" s="33"/>
      <c r="D623" s="33"/>
      <c r="E623" s="33"/>
      <c r="F623" s="33"/>
      <c r="G623" s="98" t="s">
        <v>212</v>
      </c>
      <c r="H623" s="107"/>
      <c r="I623" s="102" t="s">
        <v>169</v>
      </c>
      <c r="J623" s="103" t="s">
        <v>170</v>
      </c>
    </row>
    <row r="624" spans="1:10" ht="12.75">
      <c r="A624" s="106" t="s">
        <v>11</v>
      </c>
      <c r="B624" s="106"/>
      <c r="C624" s="33">
        <f aca="true" t="shared" si="76" ref="C624:C666">SUM(D624:F624)</f>
        <v>90</v>
      </c>
      <c r="D624" s="33">
        <f>SUM(D625:D629)</f>
        <v>30</v>
      </c>
      <c r="E624" s="33">
        <f>SUM(E625:E629)</f>
        <v>30</v>
      </c>
      <c r="F624" s="33">
        <f>SUM(F625:F629)</f>
        <v>30</v>
      </c>
      <c r="G624" s="98"/>
      <c r="H624" s="107"/>
      <c r="I624" s="102"/>
      <c r="J624" s="104"/>
    </row>
    <row r="625" spans="1:10" ht="12.75">
      <c r="A625" s="106" t="s">
        <v>4</v>
      </c>
      <c r="B625" s="106"/>
      <c r="C625" s="33">
        <f t="shared" si="76"/>
        <v>0</v>
      </c>
      <c r="D625" s="33">
        <v>0</v>
      </c>
      <c r="E625" s="33">
        <v>0</v>
      </c>
      <c r="F625" s="33">
        <v>0</v>
      </c>
      <c r="G625" s="98"/>
      <c r="H625" s="107"/>
      <c r="I625" s="102"/>
      <c r="J625" s="104"/>
    </row>
    <row r="626" spans="1:10" ht="12.75">
      <c r="A626" s="106" t="s">
        <v>7</v>
      </c>
      <c r="B626" s="106"/>
      <c r="C626" s="33">
        <f t="shared" si="76"/>
        <v>90</v>
      </c>
      <c r="D626" s="33">
        <v>30</v>
      </c>
      <c r="E626" s="33">
        <v>30</v>
      </c>
      <c r="F626" s="33">
        <v>30</v>
      </c>
      <c r="G626" s="98"/>
      <c r="H626" s="107"/>
      <c r="I626" s="102"/>
      <c r="J626" s="104"/>
    </row>
    <row r="627" spans="1:10" ht="12.75">
      <c r="A627" s="106" t="s">
        <v>8</v>
      </c>
      <c r="B627" s="106"/>
      <c r="C627" s="33">
        <f t="shared" si="76"/>
        <v>0</v>
      </c>
      <c r="D627" s="33">
        <v>0</v>
      </c>
      <c r="E627" s="33">
        <v>0</v>
      </c>
      <c r="F627" s="33">
        <v>0</v>
      </c>
      <c r="G627" s="98"/>
      <c r="H627" s="107"/>
      <c r="I627" s="102"/>
      <c r="J627" s="104"/>
    </row>
    <row r="628" spans="1:10" ht="12.75">
      <c r="A628" s="106" t="s">
        <v>9</v>
      </c>
      <c r="B628" s="106"/>
      <c r="C628" s="33">
        <f t="shared" si="76"/>
        <v>0</v>
      </c>
      <c r="D628" s="33">
        <v>0</v>
      </c>
      <c r="E628" s="33">
        <v>0</v>
      </c>
      <c r="F628" s="33">
        <v>0</v>
      </c>
      <c r="G628" s="98"/>
      <c r="H628" s="107"/>
      <c r="I628" s="102"/>
      <c r="J628" s="104"/>
    </row>
    <row r="629" spans="1:10" ht="12.75">
      <c r="A629" s="106" t="s">
        <v>2</v>
      </c>
      <c r="B629" s="106"/>
      <c r="C629" s="33">
        <f t="shared" si="76"/>
        <v>0</v>
      </c>
      <c r="D629" s="33">
        <v>0</v>
      </c>
      <c r="E629" s="33">
        <v>0</v>
      </c>
      <c r="F629" s="33">
        <v>0</v>
      </c>
      <c r="G629" s="98"/>
      <c r="H629" s="107"/>
      <c r="I629" s="102"/>
      <c r="J629" s="105"/>
    </row>
    <row r="630" spans="1:10" ht="23.25" customHeight="1">
      <c r="A630" s="35" t="s">
        <v>213</v>
      </c>
      <c r="B630" s="42" t="s">
        <v>38</v>
      </c>
      <c r="C630" s="33"/>
      <c r="D630" s="33"/>
      <c r="E630" s="33"/>
      <c r="F630" s="33"/>
      <c r="G630" s="98" t="s">
        <v>271</v>
      </c>
      <c r="H630" s="107"/>
      <c r="I630" s="102" t="s">
        <v>169</v>
      </c>
      <c r="J630" s="103" t="s">
        <v>170</v>
      </c>
    </row>
    <row r="631" spans="1:10" ht="12.75">
      <c r="A631" s="106" t="s">
        <v>11</v>
      </c>
      <c r="B631" s="106"/>
      <c r="C631" s="33">
        <f t="shared" si="76"/>
        <v>150</v>
      </c>
      <c r="D631" s="33">
        <f>SUM(D632:D636)</f>
        <v>150</v>
      </c>
      <c r="E631" s="33">
        <f>SUM(E632:E636)</f>
        <v>0</v>
      </c>
      <c r="F631" s="33">
        <f>SUM(F632:F636)</f>
        <v>0</v>
      </c>
      <c r="G631" s="98"/>
      <c r="H631" s="107"/>
      <c r="I631" s="102"/>
      <c r="J631" s="104"/>
    </row>
    <row r="632" spans="1:10" ht="12.75">
      <c r="A632" s="106" t="s">
        <v>4</v>
      </c>
      <c r="B632" s="106"/>
      <c r="C632" s="33">
        <f t="shared" si="76"/>
        <v>0</v>
      </c>
      <c r="D632" s="33">
        <v>0</v>
      </c>
      <c r="E632" s="33">
        <v>0</v>
      </c>
      <c r="F632" s="33">
        <v>0</v>
      </c>
      <c r="G632" s="98"/>
      <c r="H632" s="107"/>
      <c r="I632" s="102"/>
      <c r="J632" s="104"/>
    </row>
    <row r="633" spans="1:10" ht="12.75">
      <c r="A633" s="106" t="s">
        <v>7</v>
      </c>
      <c r="B633" s="106"/>
      <c r="C633" s="33">
        <f t="shared" si="76"/>
        <v>150</v>
      </c>
      <c r="D633" s="33">
        <v>150</v>
      </c>
      <c r="E633" s="33">
        <v>0</v>
      </c>
      <c r="F633" s="33">
        <v>0</v>
      </c>
      <c r="G633" s="98"/>
      <c r="H633" s="107"/>
      <c r="I633" s="102"/>
      <c r="J633" s="104"/>
    </row>
    <row r="634" spans="1:10" ht="12.75">
      <c r="A634" s="106" t="s">
        <v>8</v>
      </c>
      <c r="B634" s="106"/>
      <c r="C634" s="33">
        <f t="shared" si="76"/>
        <v>0</v>
      </c>
      <c r="D634" s="33">
        <v>0</v>
      </c>
      <c r="E634" s="33">
        <v>0</v>
      </c>
      <c r="F634" s="33">
        <v>0</v>
      </c>
      <c r="G634" s="98"/>
      <c r="H634" s="107"/>
      <c r="I634" s="102"/>
      <c r="J634" s="104"/>
    </row>
    <row r="635" spans="1:10" ht="12.75">
      <c r="A635" s="106" t="s">
        <v>9</v>
      </c>
      <c r="B635" s="106"/>
      <c r="C635" s="33">
        <f t="shared" si="76"/>
        <v>0</v>
      </c>
      <c r="D635" s="33">
        <v>0</v>
      </c>
      <c r="E635" s="33">
        <v>0</v>
      </c>
      <c r="F635" s="33">
        <v>0</v>
      </c>
      <c r="G635" s="98"/>
      <c r="H635" s="107"/>
      <c r="I635" s="102"/>
      <c r="J635" s="104"/>
    </row>
    <row r="636" spans="1:10" ht="12.75">
      <c r="A636" s="106" t="s">
        <v>2</v>
      </c>
      <c r="B636" s="106"/>
      <c r="C636" s="33">
        <f t="shared" si="76"/>
        <v>0</v>
      </c>
      <c r="D636" s="33">
        <v>0</v>
      </c>
      <c r="E636" s="33">
        <v>0</v>
      </c>
      <c r="F636" s="33">
        <v>0</v>
      </c>
      <c r="G636" s="98"/>
      <c r="H636" s="107"/>
      <c r="I636" s="102"/>
      <c r="J636" s="105"/>
    </row>
    <row r="637" spans="1:10" ht="27" customHeight="1">
      <c r="A637" s="32"/>
      <c r="B637" s="32" t="s">
        <v>231</v>
      </c>
      <c r="C637" s="33"/>
      <c r="D637" s="33"/>
      <c r="E637" s="33"/>
      <c r="F637" s="33"/>
      <c r="G637" s="39"/>
      <c r="H637" s="41"/>
      <c r="I637" s="35"/>
      <c r="J637" s="35" t="s">
        <v>179</v>
      </c>
    </row>
    <row r="638" spans="1:10" ht="34.5" customHeight="1">
      <c r="A638" s="35" t="s">
        <v>214</v>
      </c>
      <c r="B638" s="42" t="s">
        <v>315</v>
      </c>
      <c r="C638" s="33"/>
      <c r="D638" s="33"/>
      <c r="E638" s="33"/>
      <c r="F638" s="33"/>
      <c r="G638" s="98" t="s">
        <v>215</v>
      </c>
      <c r="H638" s="98"/>
      <c r="I638" s="102" t="s">
        <v>169</v>
      </c>
      <c r="J638" s="103" t="s">
        <v>170</v>
      </c>
    </row>
    <row r="639" spans="1:10" ht="12.75">
      <c r="A639" s="106" t="s">
        <v>11</v>
      </c>
      <c r="B639" s="106"/>
      <c r="C639" s="33">
        <f aca="true" t="shared" si="77" ref="C639:C644">SUM(D639:F639)</f>
        <v>260</v>
      </c>
      <c r="D639" s="33">
        <f>SUM(D640:D644)</f>
        <v>100</v>
      </c>
      <c r="E639" s="33">
        <f>SUM(E640:E644)</f>
        <v>80</v>
      </c>
      <c r="F639" s="33">
        <f>SUM(F640:F644)</f>
        <v>80</v>
      </c>
      <c r="G639" s="98"/>
      <c r="H639" s="98"/>
      <c r="I639" s="102"/>
      <c r="J639" s="104"/>
    </row>
    <row r="640" spans="1:10" ht="12.75">
      <c r="A640" s="106" t="s">
        <v>4</v>
      </c>
      <c r="B640" s="106"/>
      <c r="C640" s="33">
        <f t="shared" si="77"/>
        <v>0</v>
      </c>
      <c r="D640" s="33">
        <v>0</v>
      </c>
      <c r="E640" s="33">
        <v>0</v>
      </c>
      <c r="F640" s="33">
        <v>0</v>
      </c>
      <c r="G640" s="98"/>
      <c r="H640" s="98"/>
      <c r="I640" s="102"/>
      <c r="J640" s="104"/>
    </row>
    <row r="641" spans="1:10" ht="12.75">
      <c r="A641" s="106" t="s">
        <v>7</v>
      </c>
      <c r="B641" s="106"/>
      <c r="C641" s="33">
        <f t="shared" si="77"/>
        <v>260</v>
      </c>
      <c r="D641" s="33">
        <v>100</v>
      </c>
      <c r="E641" s="33">
        <v>80</v>
      </c>
      <c r="F641" s="33">
        <v>80</v>
      </c>
      <c r="G641" s="98"/>
      <c r="H641" s="98"/>
      <c r="I641" s="102"/>
      <c r="J641" s="104"/>
    </row>
    <row r="642" spans="1:10" ht="12.75">
      <c r="A642" s="106" t="s">
        <v>8</v>
      </c>
      <c r="B642" s="106"/>
      <c r="C642" s="33">
        <f t="shared" si="77"/>
        <v>0</v>
      </c>
      <c r="D642" s="33">
        <v>0</v>
      </c>
      <c r="E642" s="33">
        <v>0</v>
      </c>
      <c r="F642" s="33">
        <v>0</v>
      </c>
      <c r="G642" s="98"/>
      <c r="H642" s="98"/>
      <c r="I642" s="102"/>
      <c r="J642" s="104"/>
    </row>
    <row r="643" spans="1:10" ht="12.75">
      <c r="A643" s="106" t="s">
        <v>9</v>
      </c>
      <c r="B643" s="106"/>
      <c r="C643" s="33">
        <f t="shared" si="77"/>
        <v>0</v>
      </c>
      <c r="D643" s="33">
        <v>0</v>
      </c>
      <c r="E643" s="33">
        <v>0</v>
      </c>
      <c r="F643" s="33">
        <v>0</v>
      </c>
      <c r="G643" s="98"/>
      <c r="H643" s="98"/>
      <c r="I643" s="102"/>
      <c r="J643" s="104"/>
    </row>
    <row r="644" spans="1:10" ht="12.75">
      <c r="A644" s="106" t="s">
        <v>2</v>
      </c>
      <c r="B644" s="106"/>
      <c r="C644" s="33">
        <f t="shared" si="77"/>
        <v>0</v>
      </c>
      <c r="D644" s="33">
        <v>0</v>
      </c>
      <c r="E644" s="33">
        <v>0</v>
      </c>
      <c r="F644" s="33">
        <v>0</v>
      </c>
      <c r="G644" s="98"/>
      <c r="H644" s="98"/>
      <c r="I644" s="102"/>
      <c r="J644" s="105"/>
    </row>
    <row r="645" spans="1:10" ht="29.25">
      <c r="A645" s="35" t="s">
        <v>216</v>
      </c>
      <c r="B645" s="42" t="s">
        <v>70</v>
      </c>
      <c r="C645" s="33"/>
      <c r="D645" s="33"/>
      <c r="E645" s="33"/>
      <c r="F645" s="33"/>
      <c r="G645" s="98" t="s">
        <v>46</v>
      </c>
      <c r="H645" s="112"/>
      <c r="I645" s="102" t="s">
        <v>169</v>
      </c>
      <c r="J645" s="103" t="s">
        <v>170</v>
      </c>
    </row>
    <row r="646" spans="1:10" ht="12.75">
      <c r="A646" s="106" t="s">
        <v>11</v>
      </c>
      <c r="B646" s="106"/>
      <c r="C646" s="33">
        <f t="shared" si="76"/>
        <v>300</v>
      </c>
      <c r="D646" s="33">
        <f>SUM(D647:D651)</f>
        <v>100</v>
      </c>
      <c r="E646" s="33">
        <f>SUM(E647:E651)</f>
        <v>100</v>
      </c>
      <c r="F646" s="33">
        <f>SUM(F647:F651)</f>
        <v>100</v>
      </c>
      <c r="G646" s="98"/>
      <c r="H646" s="113"/>
      <c r="I646" s="102"/>
      <c r="J646" s="104"/>
    </row>
    <row r="647" spans="1:10" ht="12.75">
      <c r="A647" s="106" t="s">
        <v>4</v>
      </c>
      <c r="B647" s="106"/>
      <c r="C647" s="33">
        <f t="shared" si="76"/>
        <v>0</v>
      </c>
      <c r="D647" s="33">
        <v>0</v>
      </c>
      <c r="E647" s="33">
        <v>0</v>
      </c>
      <c r="F647" s="33">
        <v>0</v>
      </c>
      <c r="G647" s="98"/>
      <c r="H647" s="113"/>
      <c r="I647" s="102"/>
      <c r="J647" s="104"/>
    </row>
    <row r="648" spans="1:10" ht="12.75">
      <c r="A648" s="106" t="s">
        <v>7</v>
      </c>
      <c r="B648" s="106"/>
      <c r="C648" s="33">
        <f t="shared" si="76"/>
        <v>300</v>
      </c>
      <c r="D648" s="33">
        <v>100</v>
      </c>
      <c r="E648" s="33">
        <v>100</v>
      </c>
      <c r="F648" s="33">
        <v>100</v>
      </c>
      <c r="G648" s="98"/>
      <c r="H648" s="113"/>
      <c r="I648" s="102"/>
      <c r="J648" s="104"/>
    </row>
    <row r="649" spans="1:10" ht="12.75">
      <c r="A649" s="106" t="s">
        <v>8</v>
      </c>
      <c r="B649" s="106"/>
      <c r="C649" s="33">
        <f t="shared" si="76"/>
        <v>0</v>
      </c>
      <c r="D649" s="33">
        <v>0</v>
      </c>
      <c r="E649" s="33">
        <v>0</v>
      </c>
      <c r="F649" s="33">
        <v>0</v>
      </c>
      <c r="G649" s="98"/>
      <c r="H649" s="113"/>
      <c r="I649" s="102"/>
      <c r="J649" s="104"/>
    </row>
    <row r="650" spans="1:10" ht="12.75">
      <c r="A650" s="106" t="s">
        <v>9</v>
      </c>
      <c r="B650" s="106"/>
      <c r="C650" s="33">
        <f t="shared" si="76"/>
        <v>0</v>
      </c>
      <c r="D650" s="33">
        <v>0</v>
      </c>
      <c r="E650" s="33">
        <v>0</v>
      </c>
      <c r="F650" s="33">
        <v>0</v>
      </c>
      <c r="G650" s="98"/>
      <c r="H650" s="113"/>
      <c r="I650" s="102"/>
      <c r="J650" s="104"/>
    </row>
    <row r="651" spans="1:10" ht="12.75">
      <c r="A651" s="106" t="s">
        <v>2</v>
      </c>
      <c r="B651" s="106"/>
      <c r="C651" s="33">
        <f t="shared" si="76"/>
        <v>0</v>
      </c>
      <c r="D651" s="33">
        <v>0</v>
      </c>
      <c r="E651" s="33">
        <v>0</v>
      </c>
      <c r="F651" s="33">
        <v>0</v>
      </c>
      <c r="G651" s="98"/>
      <c r="H651" s="114"/>
      <c r="I651" s="102"/>
      <c r="J651" s="105"/>
    </row>
    <row r="652" spans="1:10" ht="29.25">
      <c r="A652" s="35" t="s">
        <v>217</v>
      </c>
      <c r="B652" s="42" t="s">
        <v>70</v>
      </c>
      <c r="C652" s="33"/>
      <c r="D652" s="33"/>
      <c r="E652" s="33"/>
      <c r="F652" s="33"/>
      <c r="G652" s="98" t="s">
        <v>45</v>
      </c>
      <c r="H652" s="107"/>
      <c r="I652" s="102" t="s">
        <v>169</v>
      </c>
      <c r="J652" s="103" t="s">
        <v>170</v>
      </c>
    </row>
    <row r="653" spans="1:10" ht="12.75">
      <c r="A653" s="106" t="s">
        <v>11</v>
      </c>
      <c r="B653" s="106"/>
      <c r="C653" s="33">
        <f t="shared" si="76"/>
        <v>400</v>
      </c>
      <c r="D653" s="33">
        <f>SUM(D654:D658)</f>
        <v>100</v>
      </c>
      <c r="E653" s="33">
        <f>SUM(E654:E658)</f>
        <v>150</v>
      </c>
      <c r="F653" s="33">
        <f>SUM(F654:F658)</f>
        <v>150</v>
      </c>
      <c r="G653" s="98"/>
      <c r="H653" s="107"/>
      <c r="I653" s="102"/>
      <c r="J653" s="104"/>
    </row>
    <row r="654" spans="1:10" ht="12.75">
      <c r="A654" s="106" t="s">
        <v>4</v>
      </c>
      <c r="B654" s="106"/>
      <c r="C654" s="33">
        <f t="shared" si="76"/>
        <v>0</v>
      </c>
      <c r="D654" s="33">
        <v>0</v>
      </c>
      <c r="E654" s="33">
        <v>0</v>
      </c>
      <c r="F654" s="33">
        <v>0</v>
      </c>
      <c r="G654" s="98"/>
      <c r="H654" s="107"/>
      <c r="I654" s="102"/>
      <c r="J654" s="104"/>
    </row>
    <row r="655" spans="1:10" ht="12.75">
      <c r="A655" s="106" t="s">
        <v>7</v>
      </c>
      <c r="B655" s="106"/>
      <c r="C655" s="33">
        <f t="shared" si="76"/>
        <v>400</v>
      </c>
      <c r="D655" s="33">
        <v>100</v>
      </c>
      <c r="E655" s="33">
        <v>150</v>
      </c>
      <c r="F655" s="33">
        <v>150</v>
      </c>
      <c r="G655" s="98"/>
      <c r="H655" s="107"/>
      <c r="I655" s="102"/>
      <c r="J655" s="104"/>
    </row>
    <row r="656" spans="1:10" ht="12.75">
      <c r="A656" s="106" t="s">
        <v>8</v>
      </c>
      <c r="B656" s="106"/>
      <c r="C656" s="33">
        <f t="shared" si="76"/>
        <v>0</v>
      </c>
      <c r="D656" s="33">
        <v>0</v>
      </c>
      <c r="E656" s="33">
        <v>0</v>
      </c>
      <c r="F656" s="33">
        <v>0</v>
      </c>
      <c r="G656" s="98"/>
      <c r="H656" s="107"/>
      <c r="I656" s="102"/>
      <c r="J656" s="104"/>
    </row>
    <row r="657" spans="1:10" ht="12.75">
      <c r="A657" s="106" t="s">
        <v>9</v>
      </c>
      <c r="B657" s="106"/>
      <c r="C657" s="33">
        <f t="shared" si="76"/>
        <v>0</v>
      </c>
      <c r="D657" s="33">
        <v>0</v>
      </c>
      <c r="E657" s="33">
        <v>0</v>
      </c>
      <c r="F657" s="33">
        <v>0</v>
      </c>
      <c r="G657" s="98"/>
      <c r="H657" s="107"/>
      <c r="I657" s="102"/>
      <c r="J657" s="104"/>
    </row>
    <row r="658" spans="1:10" ht="12.75">
      <c r="A658" s="106" t="s">
        <v>2</v>
      </c>
      <c r="B658" s="106"/>
      <c r="C658" s="33">
        <f t="shared" si="76"/>
        <v>0</v>
      </c>
      <c r="D658" s="33">
        <v>0</v>
      </c>
      <c r="E658" s="33">
        <v>0</v>
      </c>
      <c r="F658" s="33">
        <v>0</v>
      </c>
      <c r="G658" s="98"/>
      <c r="H658" s="107"/>
      <c r="I658" s="102"/>
      <c r="J658" s="105"/>
    </row>
    <row r="659" spans="1:10" ht="29.25">
      <c r="A659" s="32"/>
      <c r="B659" s="32" t="s">
        <v>196</v>
      </c>
      <c r="C659" s="33"/>
      <c r="D659" s="33"/>
      <c r="E659" s="33"/>
      <c r="F659" s="33"/>
      <c r="G659" s="39"/>
      <c r="H659" s="41"/>
      <c r="I659" s="35"/>
      <c r="J659" s="35" t="s">
        <v>197</v>
      </c>
    </row>
    <row r="660" spans="1:10" ht="29.25">
      <c r="A660" s="35" t="s">
        <v>218</v>
      </c>
      <c r="B660" s="42" t="s">
        <v>219</v>
      </c>
      <c r="C660" s="33"/>
      <c r="D660" s="33"/>
      <c r="E660" s="33"/>
      <c r="F660" s="33"/>
      <c r="G660" s="98" t="s">
        <v>45</v>
      </c>
      <c r="H660" s="107"/>
      <c r="I660" s="102" t="s">
        <v>169</v>
      </c>
      <c r="J660" s="103" t="s">
        <v>170</v>
      </c>
    </row>
    <row r="661" spans="1:10" ht="12.75">
      <c r="A661" s="106" t="s">
        <v>11</v>
      </c>
      <c r="B661" s="106"/>
      <c r="C661" s="33">
        <f t="shared" si="76"/>
        <v>700</v>
      </c>
      <c r="D661" s="33">
        <f>SUM(D662:D666)</f>
        <v>300</v>
      </c>
      <c r="E661" s="33">
        <f>SUM(E662:E666)</f>
        <v>200</v>
      </c>
      <c r="F661" s="33">
        <f>SUM(F662:F666)</f>
        <v>200</v>
      </c>
      <c r="G661" s="98"/>
      <c r="H661" s="107"/>
      <c r="I661" s="102"/>
      <c r="J661" s="104"/>
    </row>
    <row r="662" spans="1:10" ht="12.75">
      <c r="A662" s="106" t="s">
        <v>4</v>
      </c>
      <c r="B662" s="106"/>
      <c r="C662" s="33">
        <f t="shared" si="76"/>
        <v>0</v>
      </c>
      <c r="D662" s="33">
        <v>0</v>
      </c>
      <c r="E662" s="33">
        <v>0</v>
      </c>
      <c r="F662" s="33">
        <v>0</v>
      </c>
      <c r="G662" s="98"/>
      <c r="H662" s="107"/>
      <c r="I662" s="102"/>
      <c r="J662" s="104"/>
    </row>
    <row r="663" spans="1:10" ht="12.75">
      <c r="A663" s="106" t="s">
        <v>7</v>
      </c>
      <c r="B663" s="106"/>
      <c r="C663" s="33">
        <f t="shared" si="76"/>
        <v>700</v>
      </c>
      <c r="D663" s="33">
        <v>300</v>
      </c>
      <c r="E663" s="33">
        <v>200</v>
      </c>
      <c r="F663" s="33">
        <v>200</v>
      </c>
      <c r="G663" s="98"/>
      <c r="H663" s="107"/>
      <c r="I663" s="102"/>
      <c r="J663" s="104"/>
    </row>
    <row r="664" spans="1:10" ht="12.75">
      <c r="A664" s="106" t="s">
        <v>8</v>
      </c>
      <c r="B664" s="106"/>
      <c r="C664" s="33">
        <f t="shared" si="76"/>
        <v>0</v>
      </c>
      <c r="D664" s="33">
        <v>0</v>
      </c>
      <c r="E664" s="33">
        <v>0</v>
      </c>
      <c r="F664" s="33">
        <v>0</v>
      </c>
      <c r="G664" s="98"/>
      <c r="H664" s="107"/>
      <c r="I664" s="102"/>
      <c r="J664" s="104"/>
    </row>
    <row r="665" spans="1:10" ht="12.75">
      <c r="A665" s="106" t="s">
        <v>9</v>
      </c>
      <c r="B665" s="106"/>
      <c r="C665" s="33">
        <f t="shared" si="76"/>
        <v>0</v>
      </c>
      <c r="D665" s="33">
        <v>0</v>
      </c>
      <c r="E665" s="33">
        <v>0</v>
      </c>
      <c r="F665" s="33">
        <v>0</v>
      </c>
      <c r="G665" s="98"/>
      <c r="H665" s="107"/>
      <c r="I665" s="102"/>
      <c r="J665" s="104"/>
    </row>
    <row r="666" spans="1:10" ht="12.75">
      <c r="A666" s="106" t="s">
        <v>2</v>
      </c>
      <c r="B666" s="106"/>
      <c r="C666" s="33">
        <f t="shared" si="76"/>
        <v>0</v>
      </c>
      <c r="D666" s="33">
        <v>0</v>
      </c>
      <c r="E666" s="33">
        <v>0</v>
      </c>
      <c r="F666" s="33">
        <v>0</v>
      </c>
      <c r="G666" s="98"/>
      <c r="H666" s="107"/>
      <c r="I666" s="102"/>
      <c r="J666" s="105"/>
    </row>
    <row r="667" spans="1:10" ht="12.75">
      <c r="A667" s="35" t="s">
        <v>220</v>
      </c>
      <c r="B667" s="42" t="s">
        <v>221</v>
      </c>
      <c r="C667" s="33"/>
      <c r="D667" s="33"/>
      <c r="E667" s="33"/>
      <c r="F667" s="33"/>
      <c r="G667" s="98" t="s">
        <v>45</v>
      </c>
      <c r="H667" s="107"/>
      <c r="I667" s="102" t="s">
        <v>169</v>
      </c>
      <c r="J667" s="103" t="s">
        <v>170</v>
      </c>
    </row>
    <row r="668" spans="1:10" ht="12.75">
      <c r="A668" s="106" t="s">
        <v>11</v>
      </c>
      <c r="B668" s="106"/>
      <c r="C668" s="33">
        <f aca="true" t="shared" si="78" ref="C668:C673">SUM(D668:F668)</f>
        <v>2475</v>
      </c>
      <c r="D668" s="33">
        <f>SUM(D669:D673)</f>
        <v>825</v>
      </c>
      <c r="E668" s="33">
        <f>SUM(E669:E673)</f>
        <v>825</v>
      </c>
      <c r="F668" s="33">
        <f>SUM(F669:F673)</f>
        <v>825</v>
      </c>
      <c r="G668" s="98"/>
      <c r="H668" s="107"/>
      <c r="I668" s="102"/>
      <c r="J668" s="104"/>
    </row>
    <row r="669" spans="1:10" ht="12.75">
      <c r="A669" s="106" t="s">
        <v>4</v>
      </c>
      <c r="B669" s="106"/>
      <c r="C669" s="33">
        <f t="shared" si="78"/>
        <v>0</v>
      </c>
      <c r="D669" s="33">
        <v>0</v>
      </c>
      <c r="E669" s="33">
        <v>0</v>
      </c>
      <c r="F669" s="33">
        <v>0</v>
      </c>
      <c r="G669" s="98"/>
      <c r="H669" s="107"/>
      <c r="I669" s="102"/>
      <c r="J669" s="104"/>
    </row>
    <row r="670" spans="1:10" ht="12.75">
      <c r="A670" s="106" t="s">
        <v>7</v>
      </c>
      <c r="B670" s="106"/>
      <c r="C670" s="33">
        <f t="shared" si="78"/>
        <v>2100</v>
      </c>
      <c r="D670" s="33">
        <v>700</v>
      </c>
      <c r="E670" s="33">
        <v>700</v>
      </c>
      <c r="F670" s="33">
        <v>700</v>
      </c>
      <c r="G670" s="98"/>
      <c r="H670" s="107"/>
      <c r="I670" s="102"/>
      <c r="J670" s="104"/>
    </row>
    <row r="671" spans="1:10" ht="12.75">
      <c r="A671" s="106" t="s">
        <v>8</v>
      </c>
      <c r="B671" s="106"/>
      <c r="C671" s="33">
        <f t="shared" si="78"/>
        <v>375</v>
      </c>
      <c r="D671" s="33">
        <v>125</v>
      </c>
      <c r="E671" s="33">
        <v>125</v>
      </c>
      <c r="F671" s="33">
        <v>125</v>
      </c>
      <c r="G671" s="98"/>
      <c r="H671" s="107"/>
      <c r="I671" s="102"/>
      <c r="J671" s="104"/>
    </row>
    <row r="672" spans="1:10" ht="12.75">
      <c r="A672" s="106" t="s">
        <v>9</v>
      </c>
      <c r="B672" s="106"/>
      <c r="C672" s="33">
        <f t="shared" si="78"/>
        <v>0</v>
      </c>
      <c r="D672" s="33">
        <v>0</v>
      </c>
      <c r="E672" s="33">
        <v>0</v>
      </c>
      <c r="F672" s="33">
        <v>0</v>
      </c>
      <c r="G672" s="98"/>
      <c r="H672" s="107"/>
      <c r="I672" s="102"/>
      <c r="J672" s="104"/>
    </row>
    <row r="673" spans="1:10" ht="12.75">
      <c r="A673" s="106" t="s">
        <v>2</v>
      </c>
      <c r="B673" s="106"/>
      <c r="C673" s="33">
        <f t="shared" si="78"/>
        <v>0</v>
      </c>
      <c r="D673" s="33">
        <v>0</v>
      </c>
      <c r="E673" s="33">
        <v>0</v>
      </c>
      <c r="F673" s="33">
        <v>0</v>
      </c>
      <c r="G673" s="98"/>
      <c r="H673" s="107"/>
      <c r="I673" s="102"/>
      <c r="J673" s="105"/>
    </row>
    <row r="674" spans="1:10" ht="62.25" customHeight="1">
      <c r="A674" s="32"/>
      <c r="B674" s="32" t="s">
        <v>232</v>
      </c>
      <c r="C674" s="33"/>
      <c r="D674" s="33"/>
      <c r="E674" s="33"/>
      <c r="F674" s="33"/>
      <c r="G674" s="39"/>
      <c r="H674" s="41"/>
      <c r="I674" s="35"/>
      <c r="J674" s="35" t="s">
        <v>191</v>
      </c>
    </row>
    <row r="675" spans="1:10" ht="31.5" customHeight="1">
      <c r="A675" s="35" t="s">
        <v>222</v>
      </c>
      <c r="B675" s="42" t="s">
        <v>223</v>
      </c>
      <c r="C675" s="33"/>
      <c r="D675" s="33"/>
      <c r="E675" s="33"/>
      <c r="F675" s="33"/>
      <c r="G675" s="98"/>
      <c r="H675" s="98" t="s">
        <v>63</v>
      </c>
      <c r="I675" s="102" t="s">
        <v>169</v>
      </c>
      <c r="J675" s="103" t="s">
        <v>170</v>
      </c>
    </row>
    <row r="676" spans="1:10" ht="12.75">
      <c r="A676" s="106" t="s">
        <v>11</v>
      </c>
      <c r="B676" s="106"/>
      <c r="C676" s="33">
        <f aca="true" t="shared" si="79" ref="C676:C681">SUM(D676:F676)</f>
        <v>6678.63106</v>
      </c>
      <c r="D676" s="33">
        <f>SUM(D677:D681)</f>
        <v>3219.365</v>
      </c>
      <c r="E676" s="33">
        <f>SUM(E677:E681)</f>
        <v>1633.76147</v>
      </c>
      <c r="F676" s="33">
        <f>SUM(F677:F681)</f>
        <v>1825.50459</v>
      </c>
      <c r="G676" s="98"/>
      <c r="H676" s="98"/>
      <c r="I676" s="102"/>
      <c r="J676" s="104"/>
    </row>
    <row r="677" spans="1:10" ht="12.75">
      <c r="A677" s="106" t="s">
        <v>4</v>
      </c>
      <c r="B677" s="106"/>
      <c r="C677" s="33">
        <f t="shared" si="79"/>
        <v>0</v>
      </c>
      <c r="D677" s="33">
        <v>0</v>
      </c>
      <c r="E677" s="33">
        <v>0</v>
      </c>
      <c r="F677" s="33">
        <v>0</v>
      </c>
      <c r="G677" s="98"/>
      <c r="H677" s="98"/>
      <c r="I677" s="102"/>
      <c r="J677" s="104"/>
    </row>
    <row r="678" spans="1:10" ht="12.75">
      <c r="A678" s="106" t="s">
        <v>7</v>
      </c>
      <c r="B678" s="106"/>
      <c r="C678" s="33">
        <f t="shared" si="79"/>
        <v>6678.63106</v>
      </c>
      <c r="D678" s="33">
        <f>D685+D692</f>
        <v>3219.365</v>
      </c>
      <c r="E678" s="33">
        <f>E685+E692</f>
        <v>1633.76147</v>
      </c>
      <c r="F678" s="33">
        <f>F685+F692</f>
        <v>1825.50459</v>
      </c>
      <c r="G678" s="98"/>
      <c r="H678" s="98"/>
      <c r="I678" s="102"/>
      <c r="J678" s="104"/>
    </row>
    <row r="679" spans="1:10" ht="12.75">
      <c r="A679" s="106" t="s">
        <v>8</v>
      </c>
      <c r="B679" s="106"/>
      <c r="C679" s="33">
        <f t="shared" si="79"/>
        <v>0</v>
      </c>
      <c r="D679" s="33">
        <v>0</v>
      </c>
      <c r="E679" s="33">
        <v>0</v>
      </c>
      <c r="F679" s="33">
        <v>0</v>
      </c>
      <c r="G679" s="98"/>
      <c r="H679" s="98"/>
      <c r="I679" s="102"/>
      <c r="J679" s="104"/>
    </row>
    <row r="680" spans="1:10" ht="12.75">
      <c r="A680" s="106" t="s">
        <v>9</v>
      </c>
      <c r="B680" s="106"/>
      <c r="C680" s="33">
        <f t="shared" si="79"/>
        <v>0</v>
      </c>
      <c r="D680" s="33">
        <v>0</v>
      </c>
      <c r="E680" s="33">
        <v>0</v>
      </c>
      <c r="F680" s="33">
        <v>0</v>
      </c>
      <c r="G680" s="98"/>
      <c r="H680" s="98"/>
      <c r="I680" s="102"/>
      <c r="J680" s="104"/>
    </row>
    <row r="681" spans="1:10" ht="12.75">
      <c r="A681" s="106" t="s">
        <v>2</v>
      </c>
      <c r="B681" s="106"/>
      <c r="C681" s="33">
        <f t="shared" si="79"/>
        <v>0</v>
      </c>
      <c r="D681" s="33">
        <v>0</v>
      </c>
      <c r="E681" s="33">
        <v>0</v>
      </c>
      <c r="F681" s="33">
        <v>0</v>
      </c>
      <c r="G681" s="98"/>
      <c r="H681" s="98"/>
      <c r="I681" s="102"/>
      <c r="J681" s="105"/>
    </row>
    <row r="682" spans="1:10" ht="19.5">
      <c r="A682" s="35" t="s">
        <v>224</v>
      </c>
      <c r="B682" s="42" t="s">
        <v>51</v>
      </c>
      <c r="C682" s="33"/>
      <c r="D682" s="33"/>
      <c r="E682" s="33"/>
      <c r="F682" s="33"/>
      <c r="G682" s="98" t="s">
        <v>225</v>
      </c>
      <c r="H682" s="107"/>
      <c r="I682" s="102" t="s">
        <v>169</v>
      </c>
      <c r="J682" s="103" t="s">
        <v>170</v>
      </c>
    </row>
    <row r="683" spans="1:10" ht="12.75">
      <c r="A683" s="106" t="s">
        <v>11</v>
      </c>
      <c r="B683" s="106"/>
      <c r="C683" s="33">
        <f aca="true" t="shared" si="80" ref="C683:C688">SUM(D683:F683)</f>
        <v>60</v>
      </c>
      <c r="D683" s="33">
        <f>SUM(D684:D688)</f>
        <v>20</v>
      </c>
      <c r="E683" s="33">
        <f>SUM(E684:E688)</f>
        <v>20</v>
      </c>
      <c r="F683" s="33">
        <f>SUM(F684:F688)</f>
        <v>20</v>
      </c>
      <c r="G683" s="98"/>
      <c r="H683" s="107"/>
      <c r="I683" s="102"/>
      <c r="J683" s="104"/>
    </row>
    <row r="684" spans="1:10" ht="12.75">
      <c r="A684" s="106" t="s">
        <v>4</v>
      </c>
      <c r="B684" s="106"/>
      <c r="C684" s="33">
        <f t="shared" si="80"/>
        <v>0</v>
      </c>
      <c r="D684" s="33">
        <v>0</v>
      </c>
      <c r="E684" s="33">
        <v>0</v>
      </c>
      <c r="F684" s="33">
        <v>0</v>
      </c>
      <c r="G684" s="98"/>
      <c r="H684" s="107"/>
      <c r="I684" s="102"/>
      <c r="J684" s="104"/>
    </row>
    <row r="685" spans="1:10" ht="12.75">
      <c r="A685" s="106" t="s">
        <v>7</v>
      </c>
      <c r="B685" s="106"/>
      <c r="C685" s="33">
        <f t="shared" si="80"/>
        <v>60</v>
      </c>
      <c r="D685" s="33">
        <v>20</v>
      </c>
      <c r="E685" s="33">
        <v>20</v>
      </c>
      <c r="F685" s="33">
        <v>20</v>
      </c>
      <c r="G685" s="98"/>
      <c r="H685" s="107"/>
      <c r="I685" s="102"/>
      <c r="J685" s="104"/>
    </row>
    <row r="686" spans="1:10" ht="12.75">
      <c r="A686" s="106" t="s">
        <v>8</v>
      </c>
      <c r="B686" s="106"/>
      <c r="C686" s="33">
        <f t="shared" si="80"/>
        <v>0</v>
      </c>
      <c r="D686" s="33">
        <v>0</v>
      </c>
      <c r="E686" s="33">
        <v>0</v>
      </c>
      <c r="F686" s="33">
        <v>0</v>
      </c>
      <c r="G686" s="98"/>
      <c r="H686" s="107"/>
      <c r="I686" s="102"/>
      <c r="J686" s="104"/>
    </row>
    <row r="687" spans="1:10" ht="12.75">
      <c r="A687" s="106" t="s">
        <v>9</v>
      </c>
      <c r="B687" s="106"/>
      <c r="C687" s="33">
        <f t="shared" si="80"/>
        <v>0</v>
      </c>
      <c r="D687" s="33">
        <v>0</v>
      </c>
      <c r="E687" s="33">
        <v>0</v>
      </c>
      <c r="F687" s="33">
        <v>0</v>
      </c>
      <c r="G687" s="98"/>
      <c r="H687" s="107"/>
      <c r="I687" s="102"/>
      <c r="J687" s="104"/>
    </row>
    <row r="688" spans="1:10" ht="12.75">
      <c r="A688" s="106" t="s">
        <v>2</v>
      </c>
      <c r="B688" s="106"/>
      <c r="C688" s="33">
        <f t="shared" si="80"/>
        <v>0</v>
      </c>
      <c r="D688" s="33">
        <v>0</v>
      </c>
      <c r="E688" s="33">
        <v>0</v>
      </c>
      <c r="F688" s="33">
        <v>0</v>
      </c>
      <c r="G688" s="98"/>
      <c r="H688" s="107"/>
      <c r="I688" s="102"/>
      <c r="J688" s="105"/>
    </row>
    <row r="689" spans="1:10" ht="29.25">
      <c r="A689" s="35" t="s">
        <v>226</v>
      </c>
      <c r="B689" s="42" t="s">
        <v>72</v>
      </c>
      <c r="C689" s="33"/>
      <c r="D689" s="33"/>
      <c r="E689" s="33"/>
      <c r="F689" s="33"/>
      <c r="G689" s="98" t="s">
        <v>46</v>
      </c>
      <c r="H689" s="107"/>
      <c r="I689" s="102" t="s">
        <v>169</v>
      </c>
      <c r="J689" s="103" t="s">
        <v>170</v>
      </c>
    </row>
    <row r="690" spans="1:10" ht="12.75">
      <c r="A690" s="106" t="s">
        <v>11</v>
      </c>
      <c r="B690" s="106"/>
      <c r="C690" s="33">
        <f>C692</f>
        <v>6618.63106</v>
      </c>
      <c r="D690" s="33">
        <f>D692</f>
        <v>3199.365</v>
      </c>
      <c r="E690" s="33">
        <f>E692</f>
        <v>1613.76147</v>
      </c>
      <c r="F690" s="33">
        <f>F692</f>
        <v>1805.50459</v>
      </c>
      <c r="G690" s="98"/>
      <c r="H690" s="107"/>
      <c r="I690" s="102"/>
      <c r="J690" s="104"/>
    </row>
    <row r="691" spans="1:10" ht="12.75">
      <c r="A691" s="106" t="s">
        <v>4</v>
      </c>
      <c r="B691" s="106"/>
      <c r="C691" s="33">
        <f>SUM(D691:F691)</f>
        <v>0</v>
      </c>
      <c r="D691" s="33">
        <v>0</v>
      </c>
      <c r="E691" s="33">
        <v>0</v>
      </c>
      <c r="F691" s="33">
        <v>0</v>
      </c>
      <c r="G691" s="98"/>
      <c r="H691" s="107"/>
      <c r="I691" s="102"/>
      <c r="J691" s="104"/>
    </row>
    <row r="692" spans="1:10" ht="12.75">
      <c r="A692" s="106" t="s">
        <v>7</v>
      </c>
      <c r="B692" s="106"/>
      <c r="C692" s="33">
        <f>SUM(D692:F692)</f>
        <v>6618.63106</v>
      </c>
      <c r="D692" s="33">
        <v>3199.365</v>
      </c>
      <c r="E692" s="33">
        <v>1613.76147</v>
      </c>
      <c r="F692" s="33">
        <v>1805.50459</v>
      </c>
      <c r="G692" s="98"/>
      <c r="H692" s="107"/>
      <c r="I692" s="102"/>
      <c r="J692" s="104"/>
    </row>
    <row r="693" spans="1:10" ht="12.75">
      <c r="A693" s="106" t="s">
        <v>8</v>
      </c>
      <c r="B693" s="106"/>
      <c r="C693" s="33">
        <f>SUM(D693:F693)</f>
        <v>0</v>
      </c>
      <c r="D693" s="33">
        <v>0</v>
      </c>
      <c r="E693" s="33">
        <v>0</v>
      </c>
      <c r="F693" s="33">
        <v>0</v>
      </c>
      <c r="G693" s="98"/>
      <c r="H693" s="107"/>
      <c r="I693" s="102"/>
      <c r="J693" s="104"/>
    </row>
    <row r="694" spans="1:10" ht="12.75">
      <c r="A694" s="106" t="s">
        <v>9</v>
      </c>
      <c r="B694" s="106"/>
      <c r="C694" s="33">
        <f>SUM(D694:F694)</f>
        <v>0</v>
      </c>
      <c r="D694" s="33">
        <v>0</v>
      </c>
      <c r="E694" s="33">
        <v>0</v>
      </c>
      <c r="F694" s="33">
        <v>0</v>
      </c>
      <c r="G694" s="98"/>
      <c r="H694" s="107"/>
      <c r="I694" s="102"/>
      <c r="J694" s="104"/>
    </row>
    <row r="695" spans="1:10" ht="12.75">
      <c r="A695" s="106" t="s">
        <v>2</v>
      </c>
      <c r="B695" s="106"/>
      <c r="C695" s="33">
        <f>SUM(D695:F695)</f>
        <v>0</v>
      </c>
      <c r="D695" s="33">
        <v>0</v>
      </c>
      <c r="E695" s="33">
        <v>0</v>
      </c>
      <c r="F695" s="33">
        <v>0</v>
      </c>
      <c r="G695" s="98"/>
      <c r="H695" s="107"/>
      <c r="I695" s="102"/>
      <c r="J695" s="105"/>
    </row>
    <row r="696" spans="1:10" ht="39">
      <c r="A696" s="32"/>
      <c r="B696" s="32" t="s">
        <v>198</v>
      </c>
      <c r="C696" s="33"/>
      <c r="D696" s="33"/>
      <c r="E696" s="33"/>
      <c r="F696" s="33"/>
      <c r="G696" s="39"/>
      <c r="H696" s="41"/>
      <c r="I696" s="35"/>
      <c r="J696" s="35" t="s">
        <v>199</v>
      </c>
    </row>
    <row r="697" spans="1:10" ht="19.5">
      <c r="A697" s="35" t="s">
        <v>227</v>
      </c>
      <c r="B697" s="42" t="s">
        <v>228</v>
      </c>
      <c r="C697" s="33"/>
      <c r="D697" s="33"/>
      <c r="E697" s="33"/>
      <c r="F697" s="33"/>
      <c r="G697" s="98"/>
      <c r="H697" s="98" t="s">
        <v>74</v>
      </c>
      <c r="I697" s="102" t="s">
        <v>169</v>
      </c>
      <c r="J697" s="103" t="s">
        <v>170</v>
      </c>
    </row>
    <row r="698" spans="1:10" ht="12.75">
      <c r="A698" s="106" t="s">
        <v>11</v>
      </c>
      <c r="B698" s="106"/>
      <c r="C698" s="33">
        <f aca="true" t="shared" si="81" ref="C698:C703">SUM(D698:F698)</f>
        <v>860</v>
      </c>
      <c r="D698" s="33">
        <f>SUM(D699:D703)</f>
        <v>300</v>
      </c>
      <c r="E698" s="33">
        <f>SUM(E699:E703)</f>
        <v>280</v>
      </c>
      <c r="F698" s="33">
        <f>SUM(F699:F703)</f>
        <v>280</v>
      </c>
      <c r="G698" s="98"/>
      <c r="H698" s="98"/>
      <c r="I698" s="102"/>
      <c r="J698" s="104"/>
    </row>
    <row r="699" spans="1:10" ht="12.75">
      <c r="A699" s="106" t="s">
        <v>4</v>
      </c>
      <c r="B699" s="106"/>
      <c r="C699" s="33">
        <f t="shared" si="81"/>
        <v>0</v>
      </c>
      <c r="D699" s="33">
        <v>0</v>
      </c>
      <c r="E699" s="33">
        <v>0</v>
      </c>
      <c r="F699" s="33">
        <v>0</v>
      </c>
      <c r="G699" s="98"/>
      <c r="H699" s="98"/>
      <c r="I699" s="102"/>
      <c r="J699" s="104"/>
    </row>
    <row r="700" spans="1:10" ht="12.75">
      <c r="A700" s="106" t="s">
        <v>7</v>
      </c>
      <c r="B700" s="106"/>
      <c r="C700" s="33">
        <f t="shared" si="81"/>
        <v>860</v>
      </c>
      <c r="D700" s="33">
        <f>D707</f>
        <v>300</v>
      </c>
      <c r="E700" s="33">
        <v>280</v>
      </c>
      <c r="F700" s="33">
        <v>280</v>
      </c>
      <c r="G700" s="98"/>
      <c r="H700" s="98"/>
      <c r="I700" s="102"/>
      <c r="J700" s="104"/>
    </row>
    <row r="701" spans="1:10" ht="12.75">
      <c r="A701" s="106" t="s">
        <v>8</v>
      </c>
      <c r="B701" s="106"/>
      <c r="C701" s="33">
        <f t="shared" si="81"/>
        <v>0</v>
      </c>
      <c r="D701" s="33">
        <v>0</v>
      </c>
      <c r="E701" s="33">
        <v>0</v>
      </c>
      <c r="F701" s="33">
        <v>0</v>
      </c>
      <c r="G701" s="98"/>
      <c r="H701" s="98"/>
      <c r="I701" s="102"/>
      <c r="J701" s="104"/>
    </row>
    <row r="702" spans="1:10" ht="12.75">
      <c r="A702" s="106" t="s">
        <v>9</v>
      </c>
      <c r="B702" s="106"/>
      <c r="C702" s="33">
        <f t="shared" si="81"/>
        <v>0</v>
      </c>
      <c r="D702" s="33">
        <v>0</v>
      </c>
      <c r="E702" s="33">
        <v>0</v>
      </c>
      <c r="F702" s="33">
        <v>0</v>
      </c>
      <c r="G702" s="98"/>
      <c r="H702" s="98"/>
      <c r="I702" s="102"/>
      <c r="J702" s="104"/>
    </row>
    <row r="703" spans="1:10" ht="12.75">
      <c r="A703" s="106" t="s">
        <v>2</v>
      </c>
      <c r="B703" s="106"/>
      <c r="C703" s="33">
        <f t="shared" si="81"/>
        <v>0</v>
      </c>
      <c r="D703" s="33">
        <v>0</v>
      </c>
      <c r="E703" s="33">
        <v>0</v>
      </c>
      <c r="F703" s="33">
        <v>0</v>
      </c>
      <c r="G703" s="98"/>
      <c r="H703" s="98"/>
      <c r="I703" s="102"/>
      <c r="J703" s="105"/>
    </row>
    <row r="704" spans="1:10" ht="29.25">
      <c r="A704" s="35" t="s">
        <v>229</v>
      </c>
      <c r="B704" s="42" t="s">
        <v>76</v>
      </c>
      <c r="C704" s="33"/>
      <c r="D704" s="33"/>
      <c r="E704" s="33"/>
      <c r="F704" s="33"/>
      <c r="G704" s="98" t="s">
        <v>55</v>
      </c>
      <c r="H704" s="107"/>
      <c r="I704" s="102" t="s">
        <v>169</v>
      </c>
      <c r="J704" s="103" t="s">
        <v>170</v>
      </c>
    </row>
    <row r="705" spans="1:10" ht="12.75">
      <c r="A705" s="106" t="s">
        <v>11</v>
      </c>
      <c r="B705" s="106"/>
      <c r="C705" s="33">
        <f aca="true" t="shared" si="82" ref="C705:C710">SUM(D705:F705)</f>
        <v>860</v>
      </c>
      <c r="D705" s="33">
        <f>SUM(D706:D710)</f>
        <v>300</v>
      </c>
      <c r="E705" s="33">
        <f>SUM(E706:E710)</f>
        <v>280</v>
      </c>
      <c r="F705" s="33">
        <f>SUM(F706:F710)</f>
        <v>280</v>
      </c>
      <c r="G705" s="98"/>
      <c r="H705" s="107"/>
      <c r="I705" s="102"/>
      <c r="J705" s="104"/>
    </row>
    <row r="706" spans="1:10" ht="12.75">
      <c r="A706" s="106" t="s">
        <v>4</v>
      </c>
      <c r="B706" s="106"/>
      <c r="C706" s="33">
        <f t="shared" si="82"/>
        <v>0</v>
      </c>
      <c r="D706" s="33">
        <v>0</v>
      </c>
      <c r="E706" s="33">
        <v>0</v>
      </c>
      <c r="F706" s="33">
        <v>0</v>
      </c>
      <c r="G706" s="98"/>
      <c r="H706" s="107"/>
      <c r="I706" s="102"/>
      <c r="J706" s="104"/>
    </row>
    <row r="707" spans="1:10" ht="12.75">
      <c r="A707" s="106" t="s">
        <v>7</v>
      </c>
      <c r="B707" s="106"/>
      <c r="C707" s="33">
        <f t="shared" si="82"/>
        <v>860</v>
      </c>
      <c r="D707" s="33">
        <v>300</v>
      </c>
      <c r="E707" s="33">
        <v>280</v>
      </c>
      <c r="F707" s="33">
        <v>280</v>
      </c>
      <c r="G707" s="98"/>
      <c r="H707" s="107"/>
      <c r="I707" s="102"/>
      <c r="J707" s="104"/>
    </row>
    <row r="708" spans="1:10" ht="12.75">
      <c r="A708" s="106" t="s">
        <v>8</v>
      </c>
      <c r="B708" s="106"/>
      <c r="C708" s="33">
        <f t="shared" si="82"/>
        <v>0</v>
      </c>
      <c r="D708" s="33">
        <v>0</v>
      </c>
      <c r="E708" s="33">
        <v>0</v>
      </c>
      <c r="F708" s="33">
        <v>0</v>
      </c>
      <c r="G708" s="98"/>
      <c r="H708" s="107"/>
      <c r="I708" s="102"/>
      <c r="J708" s="104"/>
    </row>
    <row r="709" spans="1:10" ht="12.75">
      <c r="A709" s="106" t="s">
        <v>9</v>
      </c>
      <c r="B709" s="106"/>
      <c r="C709" s="33">
        <f t="shared" si="82"/>
        <v>0</v>
      </c>
      <c r="D709" s="33">
        <v>0</v>
      </c>
      <c r="E709" s="33">
        <v>0</v>
      </c>
      <c r="F709" s="33">
        <v>0</v>
      </c>
      <c r="G709" s="98"/>
      <c r="H709" s="107"/>
      <c r="I709" s="102"/>
      <c r="J709" s="104"/>
    </row>
    <row r="710" spans="1:10" ht="12.75">
      <c r="A710" s="106" t="s">
        <v>2</v>
      </c>
      <c r="B710" s="106"/>
      <c r="C710" s="33">
        <f t="shared" si="82"/>
        <v>0</v>
      </c>
      <c r="D710" s="33">
        <v>0</v>
      </c>
      <c r="E710" s="33">
        <v>0</v>
      </c>
      <c r="F710" s="33">
        <v>0</v>
      </c>
      <c r="G710" s="98"/>
      <c r="H710" s="107"/>
      <c r="I710" s="102"/>
      <c r="J710" s="105"/>
    </row>
    <row r="711" spans="1:10" ht="19.5">
      <c r="A711" s="35" t="s">
        <v>230</v>
      </c>
      <c r="B711" s="42" t="s">
        <v>78</v>
      </c>
      <c r="C711" s="33"/>
      <c r="D711" s="33"/>
      <c r="E711" s="33"/>
      <c r="F711" s="33"/>
      <c r="G711" s="98"/>
      <c r="H711" s="107" t="s">
        <v>79</v>
      </c>
      <c r="I711" s="102" t="s">
        <v>169</v>
      </c>
      <c r="J711" s="103" t="s">
        <v>170</v>
      </c>
    </row>
    <row r="712" spans="1:10" ht="12.75">
      <c r="A712" s="106" t="s">
        <v>11</v>
      </c>
      <c r="B712" s="106"/>
      <c r="C712" s="33">
        <f aca="true" t="shared" si="83" ref="C712:C717">SUM(D712:F712)</f>
        <v>240</v>
      </c>
      <c r="D712" s="33">
        <f>SUM(D713:D717)</f>
        <v>100</v>
      </c>
      <c r="E712" s="33">
        <f>SUM(E713:E717)</f>
        <v>70</v>
      </c>
      <c r="F712" s="33">
        <f>SUM(F713:F717)</f>
        <v>70</v>
      </c>
      <c r="G712" s="98"/>
      <c r="H712" s="107"/>
      <c r="I712" s="102"/>
      <c r="J712" s="104"/>
    </row>
    <row r="713" spans="1:10" ht="12.75">
      <c r="A713" s="106" t="s">
        <v>4</v>
      </c>
      <c r="B713" s="106"/>
      <c r="C713" s="33">
        <f t="shared" si="83"/>
        <v>0</v>
      </c>
      <c r="D713" s="33">
        <v>0</v>
      </c>
      <c r="E713" s="33">
        <v>0</v>
      </c>
      <c r="F713" s="33">
        <v>0</v>
      </c>
      <c r="G713" s="98"/>
      <c r="H713" s="107"/>
      <c r="I713" s="102"/>
      <c r="J713" s="104"/>
    </row>
    <row r="714" spans="1:10" ht="12.75">
      <c r="A714" s="106" t="s">
        <v>7</v>
      </c>
      <c r="B714" s="106"/>
      <c r="C714" s="33">
        <f t="shared" si="83"/>
        <v>240</v>
      </c>
      <c r="D714" s="33">
        <f>D721</f>
        <v>100</v>
      </c>
      <c r="E714" s="33">
        <f>E721</f>
        <v>70</v>
      </c>
      <c r="F714" s="33">
        <f>F721</f>
        <v>70</v>
      </c>
      <c r="G714" s="98"/>
      <c r="H714" s="107"/>
      <c r="I714" s="102"/>
      <c r="J714" s="104"/>
    </row>
    <row r="715" spans="1:10" ht="12.75">
      <c r="A715" s="106" t="s">
        <v>8</v>
      </c>
      <c r="B715" s="106"/>
      <c r="C715" s="33">
        <f t="shared" si="83"/>
        <v>0</v>
      </c>
      <c r="D715" s="33">
        <v>0</v>
      </c>
      <c r="E715" s="33">
        <v>0</v>
      </c>
      <c r="F715" s="33">
        <v>0</v>
      </c>
      <c r="G715" s="98"/>
      <c r="H715" s="107"/>
      <c r="I715" s="102"/>
      <c r="J715" s="104"/>
    </row>
    <row r="716" spans="1:10" ht="12.75">
      <c r="A716" s="106" t="s">
        <v>9</v>
      </c>
      <c r="B716" s="106"/>
      <c r="C716" s="33">
        <f t="shared" si="83"/>
        <v>0</v>
      </c>
      <c r="D716" s="33">
        <v>0</v>
      </c>
      <c r="E716" s="33">
        <v>0</v>
      </c>
      <c r="F716" s="33">
        <v>0</v>
      </c>
      <c r="G716" s="98"/>
      <c r="H716" s="107"/>
      <c r="I716" s="102"/>
      <c r="J716" s="104"/>
    </row>
    <row r="717" spans="1:10" ht="12.75">
      <c r="A717" s="106" t="s">
        <v>2</v>
      </c>
      <c r="B717" s="106"/>
      <c r="C717" s="33">
        <f t="shared" si="83"/>
        <v>0</v>
      </c>
      <c r="D717" s="33">
        <v>0</v>
      </c>
      <c r="E717" s="33">
        <v>0</v>
      </c>
      <c r="F717" s="33">
        <v>0</v>
      </c>
      <c r="G717" s="98"/>
      <c r="H717" s="107"/>
      <c r="I717" s="102"/>
      <c r="J717" s="105"/>
    </row>
    <row r="718" spans="1:10" ht="24" customHeight="1">
      <c r="A718" s="35" t="s">
        <v>168</v>
      </c>
      <c r="B718" s="42" t="s">
        <v>316</v>
      </c>
      <c r="C718" s="33"/>
      <c r="D718" s="33"/>
      <c r="E718" s="33"/>
      <c r="F718" s="33"/>
      <c r="G718" s="98" t="s">
        <v>259</v>
      </c>
      <c r="H718" s="98"/>
      <c r="I718" s="102" t="s">
        <v>169</v>
      </c>
      <c r="J718" s="103" t="s">
        <v>170</v>
      </c>
    </row>
    <row r="719" spans="1:10" ht="12.75">
      <c r="A719" s="106" t="s">
        <v>11</v>
      </c>
      <c r="B719" s="106"/>
      <c r="C719" s="33">
        <f aca="true" t="shared" si="84" ref="C719:C724">SUM(D719:F719)</f>
        <v>240</v>
      </c>
      <c r="D719" s="33">
        <v>100</v>
      </c>
      <c r="E719" s="33">
        <v>70</v>
      </c>
      <c r="F719" s="33">
        <v>70</v>
      </c>
      <c r="G719" s="98"/>
      <c r="H719" s="98"/>
      <c r="I719" s="102"/>
      <c r="J719" s="104"/>
    </row>
    <row r="720" spans="1:10" ht="12.75">
      <c r="A720" s="106" t="s">
        <v>4</v>
      </c>
      <c r="B720" s="106"/>
      <c r="C720" s="33">
        <f t="shared" si="84"/>
        <v>0</v>
      </c>
      <c r="D720" s="33">
        <v>0</v>
      </c>
      <c r="E720" s="33">
        <v>0</v>
      </c>
      <c r="F720" s="33">
        <v>0</v>
      </c>
      <c r="G720" s="98"/>
      <c r="H720" s="98"/>
      <c r="I720" s="102"/>
      <c r="J720" s="104"/>
    </row>
    <row r="721" spans="1:10" ht="12.75">
      <c r="A721" s="106" t="s">
        <v>7</v>
      </c>
      <c r="B721" s="106"/>
      <c r="C721" s="33">
        <f t="shared" si="84"/>
        <v>240</v>
      </c>
      <c r="D721" s="33">
        <v>100</v>
      </c>
      <c r="E721" s="33">
        <v>70</v>
      </c>
      <c r="F721" s="33">
        <v>70</v>
      </c>
      <c r="G721" s="98"/>
      <c r="H721" s="98"/>
      <c r="I721" s="102"/>
      <c r="J721" s="104"/>
    </row>
    <row r="722" spans="1:10" ht="12.75">
      <c r="A722" s="106" t="s">
        <v>8</v>
      </c>
      <c r="B722" s="106"/>
      <c r="C722" s="33">
        <f t="shared" si="84"/>
        <v>0</v>
      </c>
      <c r="D722" s="33">
        <v>0</v>
      </c>
      <c r="E722" s="33">
        <v>0</v>
      </c>
      <c r="F722" s="33">
        <v>0</v>
      </c>
      <c r="G722" s="98"/>
      <c r="H722" s="98"/>
      <c r="I722" s="102"/>
      <c r="J722" s="104"/>
    </row>
    <row r="723" spans="1:10" ht="12.75">
      <c r="A723" s="106" t="s">
        <v>9</v>
      </c>
      <c r="B723" s="106"/>
      <c r="C723" s="33">
        <f t="shared" si="84"/>
        <v>0</v>
      </c>
      <c r="D723" s="33">
        <v>0</v>
      </c>
      <c r="E723" s="33">
        <v>0</v>
      </c>
      <c r="F723" s="33">
        <v>0</v>
      </c>
      <c r="G723" s="98"/>
      <c r="H723" s="98"/>
      <c r="I723" s="102"/>
      <c r="J723" s="104"/>
    </row>
    <row r="724" spans="1:10" ht="12.75">
      <c r="A724" s="106" t="s">
        <v>2</v>
      </c>
      <c r="B724" s="106"/>
      <c r="C724" s="33">
        <f t="shared" si="84"/>
        <v>0</v>
      </c>
      <c r="D724" s="33">
        <v>0</v>
      </c>
      <c r="E724" s="33">
        <v>0</v>
      </c>
      <c r="F724" s="33">
        <v>0</v>
      </c>
      <c r="G724" s="98"/>
      <c r="H724" s="98"/>
      <c r="I724" s="102"/>
      <c r="J724" s="105"/>
    </row>
    <row r="725" spans="1:10" ht="29.25">
      <c r="A725" s="35" t="s">
        <v>167</v>
      </c>
      <c r="B725" s="42" t="s">
        <v>80</v>
      </c>
      <c r="C725" s="33"/>
      <c r="D725" s="33"/>
      <c r="E725" s="33"/>
      <c r="F725" s="33"/>
      <c r="G725" s="98"/>
      <c r="H725" s="107" t="s">
        <v>81</v>
      </c>
      <c r="I725" s="102" t="s">
        <v>169</v>
      </c>
      <c r="J725" s="103" t="s">
        <v>170</v>
      </c>
    </row>
    <row r="726" spans="1:10" ht="12.75">
      <c r="A726" s="106" t="s">
        <v>11</v>
      </c>
      <c r="B726" s="106"/>
      <c r="C726" s="33">
        <f aca="true" t="shared" si="85" ref="C726:C731">SUM(D726:F726)</f>
        <v>4700</v>
      </c>
      <c r="D726" s="33">
        <f>SUM(D727:D731)</f>
        <v>1500</v>
      </c>
      <c r="E726" s="33">
        <f>SUM(E727:E731)</f>
        <v>1500</v>
      </c>
      <c r="F726" s="33">
        <f>SUM(F727:F731)</f>
        <v>1700</v>
      </c>
      <c r="G726" s="98"/>
      <c r="H726" s="107"/>
      <c r="I726" s="102"/>
      <c r="J726" s="104"/>
    </row>
    <row r="727" spans="1:10" ht="12.75">
      <c r="A727" s="106" t="s">
        <v>4</v>
      </c>
      <c r="B727" s="106"/>
      <c r="C727" s="33">
        <f t="shared" si="85"/>
        <v>0</v>
      </c>
      <c r="D727" s="33">
        <v>0</v>
      </c>
      <c r="E727" s="33">
        <v>0</v>
      </c>
      <c r="F727" s="33">
        <v>0</v>
      </c>
      <c r="G727" s="98"/>
      <c r="H727" s="107"/>
      <c r="I727" s="102"/>
      <c r="J727" s="104"/>
    </row>
    <row r="728" spans="1:10" ht="12.75">
      <c r="A728" s="106" t="s">
        <v>7</v>
      </c>
      <c r="B728" s="106"/>
      <c r="C728" s="33">
        <f t="shared" si="85"/>
        <v>4700</v>
      </c>
      <c r="D728" s="33">
        <f>D735+D742+D749</f>
        <v>1500</v>
      </c>
      <c r="E728" s="33">
        <f>E735+E742+E749</f>
        <v>1500</v>
      </c>
      <c r="F728" s="33">
        <f>F735+F742+F749</f>
        <v>1700</v>
      </c>
      <c r="G728" s="98"/>
      <c r="H728" s="107"/>
      <c r="I728" s="102"/>
      <c r="J728" s="104"/>
    </row>
    <row r="729" spans="1:10" ht="12.75">
      <c r="A729" s="106" t="s">
        <v>8</v>
      </c>
      <c r="B729" s="106"/>
      <c r="C729" s="33">
        <f t="shared" si="85"/>
        <v>0</v>
      </c>
      <c r="D729" s="33">
        <v>0</v>
      </c>
      <c r="E729" s="33">
        <v>0</v>
      </c>
      <c r="F729" s="33">
        <v>0</v>
      </c>
      <c r="G729" s="98"/>
      <c r="H729" s="107"/>
      <c r="I729" s="102"/>
      <c r="J729" s="104"/>
    </row>
    <row r="730" spans="1:10" ht="12.75">
      <c r="A730" s="106" t="s">
        <v>9</v>
      </c>
      <c r="B730" s="106"/>
      <c r="C730" s="33">
        <f t="shared" si="85"/>
        <v>0</v>
      </c>
      <c r="D730" s="33">
        <v>0</v>
      </c>
      <c r="E730" s="33">
        <v>0</v>
      </c>
      <c r="F730" s="33">
        <v>0</v>
      </c>
      <c r="G730" s="98"/>
      <c r="H730" s="107"/>
      <c r="I730" s="102"/>
      <c r="J730" s="104"/>
    </row>
    <row r="731" spans="1:10" ht="12.75">
      <c r="A731" s="106" t="s">
        <v>2</v>
      </c>
      <c r="B731" s="106"/>
      <c r="C731" s="33">
        <f t="shared" si="85"/>
        <v>0</v>
      </c>
      <c r="D731" s="33">
        <v>0</v>
      </c>
      <c r="E731" s="33">
        <v>0</v>
      </c>
      <c r="F731" s="33">
        <v>0</v>
      </c>
      <c r="G731" s="98"/>
      <c r="H731" s="107"/>
      <c r="I731" s="102"/>
      <c r="J731" s="105"/>
    </row>
    <row r="732" spans="1:10" ht="29.25">
      <c r="A732" s="35" t="s">
        <v>166</v>
      </c>
      <c r="B732" s="42" t="s">
        <v>39</v>
      </c>
      <c r="C732" s="33"/>
      <c r="D732" s="33"/>
      <c r="E732" s="33"/>
      <c r="F732" s="33"/>
      <c r="G732" s="98" t="s">
        <v>46</v>
      </c>
      <c r="H732" s="107"/>
      <c r="I732" s="102" t="s">
        <v>169</v>
      </c>
      <c r="J732" s="103" t="s">
        <v>170</v>
      </c>
    </row>
    <row r="733" spans="1:10" ht="12.75">
      <c r="A733" s="106" t="s">
        <v>11</v>
      </c>
      <c r="B733" s="106"/>
      <c r="C733" s="33">
        <f aca="true" t="shared" si="86" ref="C733:C738">SUM(D733:F733)</f>
        <v>0</v>
      </c>
      <c r="D733" s="33">
        <f>SUM(D734:D738)</f>
        <v>0</v>
      </c>
      <c r="E733" s="33">
        <f>SUM(E734:E738)</f>
        <v>0</v>
      </c>
      <c r="F733" s="33">
        <f>SUM(F734:F738)</f>
        <v>0</v>
      </c>
      <c r="G733" s="98"/>
      <c r="H733" s="107"/>
      <c r="I733" s="102"/>
      <c r="J733" s="104"/>
    </row>
    <row r="734" spans="1:10" ht="12.75">
      <c r="A734" s="106" t="s">
        <v>4</v>
      </c>
      <c r="B734" s="106"/>
      <c r="C734" s="33">
        <f t="shared" si="86"/>
        <v>0</v>
      </c>
      <c r="D734" s="33">
        <v>0</v>
      </c>
      <c r="E734" s="33">
        <v>0</v>
      </c>
      <c r="F734" s="33">
        <v>0</v>
      </c>
      <c r="G734" s="98"/>
      <c r="H734" s="107"/>
      <c r="I734" s="102"/>
      <c r="J734" s="104"/>
    </row>
    <row r="735" spans="1:10" ht="12.75">
      <c r="A735" s="106" t="s">
        <v>7</v>
      </c>
      <c r="B735" s="106"/>
      <c r="C735" s="33">
        <f t="shared" si="86"/>
        <v>0</v>
      </c>
      <c r="D735" s="33">
        <v>0</v>
      </c>
      <c r="E735" s="33">
        <v>0</v>
      </c>
      <c r="F735" s="33">
        <v>0</v>
      </c>
      <c r="G735" s="98"/>
      <c r="H735" s="107"/>
      <c r="I735" s="102"/>
      <c r="J735" s="104"/>
    </row>
    <row r="736" spans="1:10" ht="12.75">
      <c r="A736" s="106" t="s">
        <v>8</v>
      </c>
      <c r="B736" s="106"/>
      <c r="C736" s="33">
        <f t="shared" si="86"/>
        <v>0</v>
      </c>
      <c r="D736" s="33">
        <v>0</v>
      </c>
      <c r="E736" s="33">
        <v>0</v>
      </c>
      <c r="F736" s="33">
        <v>0</v>
      </c>
      <c r="G736" s="98"/>
      <c r="H736" s="107"/>
      <c r="I736" s="102"/>
      <c r="J736" s="104"/>
    </row>
    <row r="737" spans="1:10" ht="12.75">
      <c r="A737" s="106" t="s">
        <v>9</v>
      </c>
      <c r="B737" s="106"/>
      <c r="C737" s="33">
        <f t="shared" si="86"/>
        <v>0</v>
      </c>
      <c r="D737" s="33">
        <v>0</v>
      </c>
      <c r="E737" s="33">
        <v>0</v>
      </c>
      <c r="F737" s="33">
        <v>0</v>
      </c>
      <c r="G737" s="98"/>
      <c r="H737" s="107"/>
      <c r="I737" s="102"/>
      <c r="J737" s="104"/>
    </row>
    <row r="738" spans="1:10" ht="12.75">
      <c r="A738" s="106" t="s">
        <v>2</v>
      </c>
      <c r="B738" s="106"/>
      <c r="C738" s="33">
        <f t="shared" si="86"/>
        <v>0</v>
      </c>
      <c r="D738" s="33">
        <v>0</v>
      </c>
      <c r="E738" s="33">
        <v>0</v>
      </c>
      <c r="F738" s="33">
        <v>0</v>
      </c>
      <c r="G738" s="98"/>
      <c r="H738" s="107"/>
      <c r="I738" s="102"/>
      <c r="J738" s="105"/>
    </row>
    <row r="739" spans="1:10" ht="29.25">
      <c r="A739" s="35" t="s">
        <v>165</v>
      </c>
      <c r="B739" s="42" t="s">
        <v>82</v>
      </c>
      <c r="C739" s="33"/>
      <c r="D739" s="33"/>
      <c r="E739" s="33"/>
      <c r="F739" s="33"/>
      <c r="G739" s="98" t="s">
        <v>46</v>
      </c>
      <c r="H739" s="107"/>
      <c r="I739" s="102" t="s">
        <v>169</v>
      </c>
      <c r="J739" s="103" t="s">
        <v>170</v>
      </c>
    </row>
    <row r="740" spans="1:10" ht="12.75">
      <c r="A740" s="106" t="s">
        <v>11</v>
      </c>
      <c r="B740" s="106"/>
      <c r="C740" s="33">
        <f aca="true" t="shared" si="87" ref="C740:C745">SUM(D740:F740)</f>
        <v>1500</v>
      </c>
      <c r="D740" s="33">
        <f>SUM(D741:D745)</f>
        <v>500</v>
      </c>
      <c r="E740" s="33">
        <f>SUM(E741:E745)</f>
        <v>500</v>
      </c>
      <c r="F740" s="33">
        <f>SUM(F741:F745)</f>
        <v>500</v>
      </c>
      <c r="G740" s="98"/>
      <c r="H740" s="107"/>
      <c r="I740" s="102"/>
      <c r="J740" s="104"/>
    </row>
    <row r="741" spans="1:10" ht="12.75">
      <c r="A741" s="106" t="s">
        <v>4</v>
      </c>
      <c r="B741" s="106"/>
      <c r="C741" s="33">
        <f t="shared" si="87"/>
        <v>0</v>
      </c>
      <c r="D741" s="33">
        <v>0</v>
      </c>
      <c r="E741" s="33">
        <v>0</v>
      </c>
      <c r="F741" s="33">
        <v>0</v>
      </c>
      <c r="G741" s="98"/>
      <c r="H741" s="107"/>
      <c r="I741" s="102"/>
      <c r="J741" s="104"/>
    </row>
    <row r="742" spans="1:10" ht="12.75">
      <c r="A742" s="106" t="s">
        <v>7</v>
      </c>
      <c r="B742" s="106"/>
      <c r="C742" s="33">
        <f t="shared" si="87"/>
        <v>1500</v>
      </c>
      <c r="D742" s="33">
        <v>500</v>
      </c>
      <c r="E742" s="33">
        <v>500</v>
      </c>
      <c r="F742" s="33">
        <v>500</v>
      </c>
      <c r="G742" s="98"/>
      <c r="H742" s="107"/>
      <c r="I742" s="102"/>
      <c r="J742" s="104"/>
    </row>
    <row r="743" spans="1:10" ht="12.75">
      <c r="A743" s="106" t="s">
        <v>8</v>
      </c>
      <c r="B743" s="106"/>
      <c r="C743" s="33">
        <f t="shared" si="87"/>
        <v>0</v>
      </c>
      <c r="D743" s="33">
        <v>0</v>
      </c>
      <c r="E743" s="33">
        <v>0</v>
      </c>
      <c r="F743" s="33">
        <v>0</v>
      </c>
      <c r="G743" s="98"/>
      <c r="H743" s="107"/>
      <c r="I743" s="102"/>
      <c r="J743" s="104"/>
    </row>
    <row r="744" spans="1:10" ht="12.75">
      <c r="A744" s="106" t="s">
        <v>9</v>
      </c>
      <c r="B744" s="106"/>
      <c r="C744" s="33">
        <f t="shared" si="87"/>
        <v>0</v>
      </c>
      <c r="D744" s="33">
        <v>0</v>
      </c>
      <c r="E744" s="33">
        <v>0</v>
      </c>
      <c r="F744" s="33">
        <v>0</v>
      </c>
      <c r="G744" s="98"/>
      <c r="H744" s="107"/>
      <c r="I744" s="102"/>
      <c r="J744" s="104"/>
    </row>
    <row r="745" spans="1:10" ht="12.75">
      <c r="A745" s="106" t="s">
        <v>2</v>
      </c>
      <c r="B745" s="106"/>
      <c r="C745" s="33">
        <f t="shared" si="87"/>
        <v>0</v>
      </c>
      <c r="D745" s="33">
        <v>0</v>
      </c>
      <c r="E745" s="33">
        <v>0</v>
      </c>
      <c r="F745" s="33">
        <v>0</v>
      </c>
      <c r="G745" s="98"/>
      <c r="H745" s="107"/>
      <c r="I745" s="102"/>
      <c r="J745" s="105"/>
    </row>
    <row r="746" spans="1:10" ht="39">
      <c r="A746" s="35" t="s">
        <v>164</v>
      </c>
      <c r="B746" s="42" t="s">
        <v>83</v>
      </c>
      <c r="C746" s="33"/>
      <c r="D746" s="33"/>
      <c r="E746" s="33"/>
      <c r="F746" s="33"/>
      <c r="G746" s="98" t="s">
        <v>84</v>
      </c>
      <c r="H746" s="107"/>
      <c r="I746" s="102" t="s">
        <v>169</v>
      </c>
      <c r="J746" s="103" t="s">
        <v>170</v>
      </c>
    </row>
    <row r="747" spans="1:10" ht="12.75">
      <c r="A747" s="106" t="s">
        <v>11</v>
      </c>
      <c r="B747" s="106"/>
      <c r="C747" s="33">
        <f aca="true" t="shared" si="88" ref="C747:C752">SUM(D747:F747)</f>
        <v>3200</v>
      </c>
      <c r="D747" s="33">
        <f>SUM(D748:D752)</f>
        <v>1000</v>
      </c>
      <c r="E747" s="33">
        <f>SUM(E748:E752)</f>
        <v>1000</v>
      </c>
      <c r="F747" s="33">
        <f>SUM(F748:F752)</f>
        <v>1200</v>
      </c>
      <c r="G747" s="98"/>
      <c r="H747" s="107"/>
      <c r="I747" s="102"/>
      <c r="J747" s="104"/>
    </row>
    <row r="748" spans="1:10" ht="12.75">
      <c r="A748" s="106" t="s">
        <v>4</v>
      </c>
      <c r="B748" s="106"/>
      <c r="C748" s="33">
        <f t="shared" si="88"/>
        <v>0</v>
      </c>
      <c r="D748" s="33">
        <v>0</v>
      </c>
      <c r="E748" s="33">
        <v>0</v>
      </c>
      <c r="F748" s="33">
        <v>0</v>
      </c>
      <c r="G748" s="98"/>
      <c r="H748" s="107"/>
      <c r="I748" s="102"/>
      <c r="J748" s="104"/>
    </row>
    <row r="749" spans="1:10" ht="12.75">
      <c r="A749" s="106" t="s">
        <v>7</v>
      </c>
      <c r="B749" s="106"/>
      <c r="C749" s="33">
        <f t="shared" si="88"/>
        <v>3200</v>
      </c>
      <c r="D749" s="33">
        <v>1000</v>
      </c>
      <c r="E749" s="33">
        <v>1000</v>
      </c>
      <c r="F749" s="33">
        <v>1200</v>
      </c>
      <c r="G749" s="98"/>
      <c r="H749" s="107"/>
      <c r="I749" s="102"/>
      <c r="J749" s="104"/>
    </row>
    <row r="750" spans="1:10" ht="12.75">
      <c r="A750" s="106" t="s">
        <v>8</v>
      </c>
      <c r="B750" s="106"/>
      <c r="C750" s="33">
        <f t="shared" si="88"/>
        <v>0</v>
      </c>
      <c r="D750" s="33">
        <v>0</v>
      </c>
      <c r="E750" s="33">
        <v>0</v>
      </c>
      <c r="F750" s="33">
        <v>0</v>
      </c>
      <c r="G750" s="98"/>
      <c r="H750" s="107"/>
      <c r="I750" s="102"/>
      <c r="J750" s="104"/>
    </row>
    <row r="751" spans="1:10" ht="12.75">
      <c r="A751" s="106" t="s">
        <v>9</v>
      </c>
      <c r="B751" s="106"/>
      <c r="C751" s="33">
        <f t="shared" si="88"/>
        <v>0</v>
      </c>
      <c r="D751" s="33">
        <v>0</v>
      </c>
      <c r="E751" s="33">
        <v>0</v>
      </c>
      <c r="F751" s="33">
        <v>0</v>
      </c>
      <c r="G751" s="98"/>
      <c r="H751" s="107"/>
      <c r="I751" s="102"/>
      <c r="J751" s="104"/>
    </row>
    <row r="752" spans="1:10" ht="12.75">
      <c r="A752" s="106" t="s">
        <v>2</v>
      </c>
      <c r="B752" s="106"/>
      <c r="C752" s="33">
        <f t="shared" si="88"/>
        <v>0</v>
      </c>
      <c r="D752" s="33">
        <v>0</v>
      </c>
      <c r="E752" s="33">
        <v>0</v>
      </c>
      <c r="F752" s="33">
        <v>0</v>
      </c>
      <c r="G752" s="98"/>
      <c r="H752" s="107"/>
      <c r="I752" s="102"/>
      <c r="J752" s="105"/>
    </row>
    <row r="753" spans="1:10" ht="19.5">
      <c r="A753" s="35" t="s">
        <v>157</v>
      </c>
      <c r="B753" s="72" t="s">
        <v>308</v>
      </c>
      <c r="C753" s="33"/>
      <c r="D753" s="33"/>
      <c r="E753" s="33"/>
      <c r="F753" s="33"/>
      <c r="G753" s="39"/>
      <c r="H753" s="39"/>
      <c r="I753" s="35"/>
      <c r="J753" s="35"/>
    </row>
    <row r="754" spans="1:10" ht="12.75">
      <c r="A754" s="106" t="s">
        <v>11</v>
      </c>
      <c r="B754" s="106"/>
      <c r="C754" s="33">
        <f aca="true" t="shared" si="89" ref="C754:C759">SUM(D754:F754)</f>
        <v>8150</v>
      </c>
      <c r="D754" s="33">
        <f>SUM(D755:D759)</f>
        <v>3370</v>
      </c>
      <c r="E754" s="33">
        <f>SUM(E755:E759)</f>
        <v>2180</v>
      </c>
      <c r="F754" s="33">
        <f>SUM(F755:F759)</f>
        <v>2600</v>
      </c>
      <c r="G754" s="119"/>
      <c r="H754" s="118"/>
      <c r="I754" s="118"/>
      <c r="J754" s="120"/>
    </row>
    <row r="755" spans="1:10" ht="12.75">
      <c r="A755" s="106" t="s">
        <v>4</v>
      </c>
      <c r="B755" s="106"/>
      <c r="C755" s="33">
        <f t="shared" si="89"/>
        <v>0</v>
      </c>
      <c r="D755" s="33">
        <v>0</v>
      </c>
      <c r="E755" s="33">
        <v>0</v>
      </c>
      <c r="F755" s="33">
        <v>0</v>
      </c>
      <c r="G755" s="119"/>
      <c r="H755" s="118"/>
      <c r="I755" s="118"/>
      <c r="J755" s="104"/>
    </row>
    <row r="756" spans="1:10" ht="12.75">
      <c r="A756" s="106" t="s">
        <v>7</v>
      </c>
      <c r="B756" s="106"/>
      <c r="C756" s="33">
        <f t="shared" si="89"/>
        <v>7300</v>
      </c>
      <c r="D756" s="33">
        <f aca="true" t="shared" si="90" ref="D756:F757">D763+D771+D779</f>
        <v>2900</v>
      </c>
      <c r="E756" s="33">
        <f t="shared" si="90"/>
        <v>2000</v>
      </c>
      <c r="F756" s="33">
        <f t="shared" si="90"/>
        <v>2400</v>
      </c>
      <c r="G756" s="119"/>
      <c r="H756" s="118"/>
      <c r="I756" s="118"/>
      <c r="J756" s="104"/>
    </row>
    <row r="757" spans="1:10" ht="12.75">
      <c r="A757" s="106" t="s">
        <v>8</v>
      </c>
      <c r="B757" s="106"/>
      <c r="C757" s="33">
        <f t="shared" si="89"/>
        <v>850</v>
      </c>
      <c r="D757" s="33">
        <f t="shared" si="90"/>
        <v>470</v>
      </c>
      <c r="E757" s="33">
        <f t="shared" si="90"/>
        <v>180</v>
      </c>
      <c r="F757" s="33">
        <f t="shared" si="90"/>
        <v>200</v>
      </c>
      <c r="G757" s="119"/>
      <c r="H757" s="118"/>
      <c r="I757" s="118"/>
      <c r="J757" s="104"/>
    </row>
    <row r="758" spans="1:10" ht="12.75">
      <c r="A758" s="106" t="s">
        <v>9</v>
      </c>
      <c r="B758" s="106"/>
      <c r="C758" s="33">
        <f t="shared" si="89"/>
        <v>0</v>
      </c>
      <c r="D758" s="52">
        <v>0</v>
      </c>
      <c r="E758" s="52">
        <v>0</v>
      </c>
      <c r="F758" s="52">
        <v>0</v>
      </c>
      <c r="G758" s="119"/>
      <c r="H758" s="118"/>
      <c r="I758" s="118"/>
      <c r="J758" s="104"/>
    </row>
    <row r="759" spans="1:10" ht="12.75">
      <c r="A759" s="110" t="s">
        <v>2</v>
      </c>
      <c r="B759" s="115"/>
      <c r="C759" s="33">
        <f t="shared" si="89"/>
        <v>0</v>
      </c>
      <c r="D759" s="52">
        <v>0</v>
      </c>
      <c r="E759" s="52">
        <v>0</v>
      </c>
      <c r="F759" s="52">
        <v>0</v>
      </c>
      <c r="G759" s="119"/>
      <c r="H759" s="118"/>
      <c r="I759" s="118"/>
      <c r="J759" s="105"/>
    </row>
    <row r="760" spans="1:10" ht="29.25">
      <c r="A760" s="35" t="s">
        <v>158</v>
      </c>
      <c r="B760" s="42" t="s">
        <v>309</v>
      </c>
      <c r="C760" s="33"/>
      <c r="D760" s="33"/>
      <c r="E760" s="33"/>
      <c r="F760" s="33"/>
      <c r="G760" s="116" t="s">
        <v>45</v>
      </c>
      <c r="H760" s="117"/>
      <c r="I760" s="102" t="s">
        <v>169</v>
      </c>
      <c r="J760" s="103" t="s">
        <v>170</v>
      </c>
    </row>
    <row r="761" spans="1:10" ht="12.75">
      <c r="A761" s="106" t="s">
        <v>11</v>
      </c>
      <c r="B761" s="106"/>
      <c r="C761" s="33">
        <f aca="true" t="shared" si="91" ref="C761:C766">SUM(D761:F761)</f>
        <v>4600</v>
      </c>
      <c r="D761" s="33">
        <f>SUM(D762:D766)</f>
        <v>2200</v>
      </c>
      <c r="E761" s="33">
        <f>SUM(E762:E766)</f>
        <v>1000</v>
      </c>
      <c r="F761" s="33">
        <f>SUM(F762:F766)</f>
        <v>1400</v>
      </c>
      <c r="G761" s="104"/>
      <c r="H761" s="118"/>
      <c r="I761" s="102"/>
      <c r="J761" s="104"/>
    </row>
    <row r="762" spans="1:10" ht="12.75">
      <c r="A762" s="106" t="s">
        <v>4</v>
      </c>
      <c r="B762" s="106"/>
      <c r="C762" s="33">
        <f t="shared" si="91"/>
        <v>0</v>
      </c>
      <c r="D762" s="33">
        <v>0</v>
      </c>
      <c r="E762" s="33">
        <v>0</v>
      </c>
      <c r="F762" s="33">
        <v>0</v>
      </c>
      <c r="G762" s="104"/>
      <c r="H762" s="118"/>
      <c r="I762" s="102"/>
      <c r="J762" s="104"/>
    </row>
    <row r="763" spans="1:10" ht="12.75">
      <c r="A763" s="106" t="s">
        <v>7</v>
      </c>
      <c r="B763" s="106"/>
      <c r="C763" s="33">
        <f t="shared" si="91"/>
        <v>4300</v>
      </c>
      <c r="D763" s="33">
        <v>1900</v>
      </c>
      <c r="E763" s="33">
        <v>1000</v>
      </c>
      <c r="F763" s="33">
        <v>1400</v>
      </c>
      <c r="G763" s="104"/>
      <c r="H763" s="118"/>
      <c r="I763" s="102"/>
      <c r="J763" s="104"/>
    </row>
    <row r="764" spans="1:10" ht="12.75">
      <c r="A764" s="106" t="s">
        <v>8</v>
      </c>
      <c r="B764" s="106"/>
      <c r="C764" s="33">
        <f t="shared" si="91"/>
        <v>300</v>
      </c>
      <c r="D764" s="52">
        <v>300</v>
      </c>
      <c r="E764" s="52">
        <v>0</v>
      </c>
      <c r="F764" s="52">
        <v>0</v>
      </c>
      <c r="G764" s="104"/>
      <c r="H764" s="118"/>
      <c r="I764" s="102"/>
      <c r="J764" s="104"/>
    </row>
    <row r="765" spans="1:10" ht="12.75">
      <c r="A765" s="106" t="s">
        <v>9</v>
      </c>
      <c r="B765" s="106"/>
      <c r="C765" s="33">
        <f t="shared" si="91"/>
        <v>0</v>
      </c>
      <c r="D765" s="52">
        <v>0</v>
      </c>
      <c r="E765" s="52">
        <v>0</v>
      </c>
      <c r="F765" s="52">
        <v>0</v>
      </c>
      <c r="G765" s="104"/>
      <c r="H765" s="118"/>
      <c r="I765" s="102"/>
      <c r="J765" s="104"/>
    </row>
    <row r="766" spans="1:10" ht="12.75">
      <c r="A766" s="110" t="s">
        <v>2</v>
      </c>
      <c r="B766" s="111"/>
      <c r="C766" s="33">
        <f t="shared" si="91"/>
        <v>0</v>
      </c>
      <c r="D766" s="52">
        <v>0</v>
      </c>
      <c r="E766" s="52">
        <v>0</v>
      </c>
      <c r="F766" s="52">
        <v>0</v>
      </c>
      <c r="G766" s="105"/>
      <c r="H766" s="118"/>
      <c r="I766" s="102"/>
      <c r="J766" s="105"/>
    </row>
    <row r="767" spans="1:10" ht="29.25">
      <c r="A767" s="32"/>
      <c r="B767" s="40" t="s">
        <v>266</v>
      </c>
      <c r="C767" s="33"/>
      <c r="D767" s="33"/>
      <c r="E767" s="33"/>
      <c r="F767" s="33"/>
      <c r="G767" s="73"/>
      <c r="H767" s="39"/>
      <c r="I767" s="35"/>
      <c r="J767" s="35" t="s">
        <v>191</v>
      </c>
    </row>
    <row r="768" spans="1:10" ht="29.25">
      <c r="A768" s="35" t="s">
        <v>163</v>
      </c>
      <c r="B768" s="42" t="s">
        <v>310</v>
      </c>
      <c r="C768" s="33"/>
      <c r="D768" s="33"/>
      <c r="E768" s="33"/>
      <c r="F768" s="33"/>
      <c r="G768" s="98" t="s">
        <v>45</v>
      </c>
      <c r="H768" s="99"/>
      <c r="I768" s="102" t="s">
        <v>169</v>
      </c>
      <c r="J768" s="103" t="s">
        <v>170</v>
      </c>
    </row>
    <row r="769" spans="1:10" ht="12.75">
      <c r="A769" s="106" t="s">
        <v>11</v>
      </c>
      <c r="B769" s="106"/>
      <c r="C769" s="33">
        <f aca="true" t="shared" si="92" ref="C769:C774">SUM(D769:F769)</f>
        <v>3550</v>
      </c>
      <c r="D769" s="33">
        <f>SUM(D770:D774)</f>
        <v>1170</v>
      </c>
      <c r="E769" s="33">
        <f>SUM(E770:E774)</f>
        <v>1180</v>
      </c>
      <c r="F769" s="33">
        <f>SUM(F770:F774)</f>
        <v>1200</v>
      </c>
      <c r="G769" s="98"/>
      <c r="H769" s="104"/>
      <c r="I769" s="102"/>
      <c r="J769" s="104"/>
    </row>
    <row r="770" spans="1:10" ht="12.75">
      <c r="A770" s="106" t="s">
        <v>4</v>
      </c>
      <c r="B770" s="106"/>
      <c r="C770" s="33">
        <f t="shared" si="92"/>
        <v>0</v>
      </c>
      <c r="D770" s="52">
        <v>0</v>
      </c>
      <c r="E770" s="52">
        <v>0</v>
      </c>
      <c r="F770" s="52">
        <v>0</v>
      </c>
      <c r="G770" s="98"/>
      <c r="H770" s="104"/>
      <c r="I770" s="102"/>
      <c r="J770" s="104"/>
    </row>
    <row r="771" spans="1:10" ht="12.75">
      <c r="A771" s="106" t="s">
        <v>7</v>
      </c>
      <c r="B771" s="106"/>
      <c r="C771" s="33">
        <f t="shared" si="92"/>
        <v>3000</v>
      </c>
      <c r="D771" s="52">
        <v>1000</v>
      </c>
      <c r="E771" s="52">
        <v>1000</v>
      </c>
      <c r="F771" s="52">
        <v>1000</v>
      </c>
      <c r="G771" s="98"/>
      <c r="H771" s="104"/>
      <c r="I771" s="102"/>
      <c r="J771" s="104"/>
    </row>
    <row r="772" spans="1:10" ht="12.75">
      <c r="A772" s="106" t="s">
        <v>8</v>
      </c>
      <c r="B772" s="106"/>
      <c r="C772" s="33">
        <f t="shared" si="92"/>
        <v>550</v>
      </c>
      <c r="D772" s="52">
        <v>170</v>
      </c>
      <c r="E772" s="52">
        <v>180</v>
      </c>
      <c r="F772" s="52">
        <v>200</v>
      </c>
      <c r="G772" s="98"/>
      <c r="H772" s="104"/>
      <c r="I772" s="102"/>
      <c r="J772" s="104"/>
    </row>
    <row r="773" spans="1:10" ht="12.75">
      <c r="A773" s="106" t="s">
        <v>9</v>
      </c>
      <c r="B773" s="106"/>
      <c r="C773" s="33">
        <f t="shared" si="92"/>
        <v>0</v>
      </c>
      <c r="D773" s="52">
        <v>0</v>
      </c>
      <c r="E773" s="52">
        <v>0</v>
      </c>
      <c r="F773" s="52">
        <v>0</v>
      </c>
      <c r="G773" s="98"/>
      <c r="H773" s="104"/>
      <c r="I773" s="102"/>
      <c r="J773" s="104"/>
    </row>
    <row r="774" spans="1:10" ht="12.75">
      <c r="A774" s="106" t="s">
        <v>2</v>
      </c>
      <c r="B774" s="106"/>
      <c r="C774" s="33">
        <f t="shared" si="92"/>
        <v>0</v>
      </c>
      <c r="D774" s="52">
        <v>0</v>
      </c>
      <c r="E774" s="52">
        <v>0</v>
      </c>
      <c r="F774" s="52">
        <v>0</v>
      </c>
      <c r="G774" s="98"/>
      <c r="H774" s="105"/>
      <c r="I774" s="102"/>
      <c r="J774" s="105"/>
    </row>
    <row r="775" spans="1:10" ht="58.5">
      <c r="A775" s="32"/>
      <c r="B775" s="40" t="s">
        <v>121</v>
      </c>
      <c r="C775" s="33"/>
      <c r="D775" s="33"/>
      <c r="E775" s="33"/>
      <c r="F775" s="33"/>
      <c r="G775" s="39"/>
      <c r="H775" s="39"/>
      <c r="I775" s="35"/>
      <c r="J775" s="35" t="s">
        <v>191</v>
      </c>
    </row>
    <row r="776" spans="1:10" ht="19.5">
      <c r="A776" s="35" t="s">
        <v>162</v>
      </c>
      <c r="B776" s="42" t="s">
        <v>122</v>
      </c>
      <c r="C776" s="33"/>
      <c r="D776" s="33"/>
      <c r="E776" s="33"/>
      <c r="F776" s="33"/>
      <c r="G776" s="98" t="s">
        <v>45</v>
      </c>
      <c r="H776" s="98"/>
      <c r="I776" s="102" t="s">
        <v>169</v>
      </c>
      <c r="J776" s="103" t="s">
        <v>170</v>
      </c>
    </row>
    <row r="777" spans="1:10" ht="12.75">
      <c r="A777" s="106" t="s">
        <v>11</v>
      </c>
      <c r="B777" s="106"/>
      <c r="C777" s="33">
        <f aca="true" t="shared" si="93" ref="C777:C782">SUM(D777:F777)</f>
        <v>0</v>
      </c>
      <c r="D777" s="33">
        <f>SUM(D778:D782)</f>
        <v>0</v>
      </c>
      <c r="E777" s="33">
        <f>SUM(E778:E782)</f>
        <v>0</v>
      </c>
      <c r="F777" s="33">
        <f>SUM(F778:F782)</f>
        <v>0</v>
      </c>
      <c r="G777" s="98"/>
      <c r="H777" s="98"/>
      <c r="I777" s="102"/>
      <c r="J777" s="104"/>
    </row>
    <row r="778" spans="1:10" ht="12.75">
      <c r="A778" s="106" t="s">
        <v>4</v>
      </c>
      <c r="B778" s="106"/>
      <c r="C778" s="33">
        <f t="shared" si="93"/>
        <v>0</v>
      </c>
      <c r="D778" s="52">
        <v>0</v>
      </c>
      <c r="E778" s="52">
        <v>0</v>
      </c>
      <c r="F778" s="52">
        <v>0</v>
      </c>
      <c r="G778" s="98"/>
      <c r="H778" s="98"/>
      <c r="I778" s="102"/>
      <c r="J778" s="104"/>
    </row>
    <row r="779" spans="1:10" ht="12.75">
      <c r="A779" s="106" t="s">
        <v>7</v>
      </c>
      <c r="B779" s="106"/>
      <c r="C779" s="33">
        <f t="shared" si="93"/>
        <v>0</v>
      </c>
      <c r="D779" s="52">
        <v>0</v>
      </c>
      <c r="E779" s="52">
        <v>0</v>
      </c>
      <c r="F779" s="52">
        <v>0</v>
      </c>
      <c r="G779" s="98"/>
      <c r="H779" s="98"/>
      <c r="I779" s="102"/>
      <c r="J779" s="104"/>
    </row>
    <row r="780" spans="1:10" ht="12.75">
      <c r="A780" s="106" t="s">
        <v>8</v>
      </c>
      <c r="B780" s="106"/>
      <c r="C780" s="33">
        <f t="shared" si="93"/>
        <v>0</v>
      </c>
      <c r="D780" s="52">
        <v>0</v>
      </c>
      <c r="E780" s="52">
        <v>0</v>
      </c>
      <c r="F780" s="52">
        <v>0</v>
      </c>
      <c r="G780" s="98"/>
      <c r="H780" s="98"/>
      <c r="I780" s="102"/>
      <c r="J780" s="104"/>
    </row>
    <row r="781" spans="1:10" ht="12.75">
      <c r="A781" s="106" t="s">
        <v>9</v>
      </c>
      <c r="B781" s="106"/>
      <c r="C781" s="33">
        <f t="shared" si="93"/>
        <v>0</v>
      </c>
      <c r="D781" s="52">
        <v>0</v>
      </c>
      <c r="E781" s="52">
        <v>0</v>
      </c>
      <c r="F781" s="52">
        <v>0</v>
      </c>
      <c r="G781" s="98"/>
      <c r="H781" s="98"/>
      <c r="I781" s="102"/>
      <c r="J781" s="104"/>
    </row>
    <row r="782" spans="1:10" ht="12.75">
      <c r="A782" s="110" t="s">
        <v>2</v>
      </c>
      <c r="B782" s="115"/>
      <c r="C782" s="33">
        <f t="shared" si="93"/>
        <v>0</v>
      </c>
      <c r="D782" s="52">
        <v>0</v>
      </c>
      <c r="E782" s="52">
        <v>0</v>
      </c>
      <c r="F782" s="52">
        <v>0</v>
      </c>
      <c r="G782" s="98"/>
      <c r="H782" s="98"/>
      <c r="I782" s="102"/>
      <c r="J782" s="105"/>
    </row>
    <row r="783" spans="1:10" ht="29.25">
      <c r="A783" s="32"/>
      <c r="B783" s="40" t="s">
        <v>265</v>
      </c>
      <c r="C783" s="33"/>
      <c r="D783" s="52"/>
      <c r="E783" s="52"/>
      <c r="F783" s="52"/>
      <c r="G783" s="73"/>
      <c r="H783" s="39"/>
      <c r="I783" s="35"/>
      <c r="J783" s="35" t="s">
        <v>191</v>
      </c>
    </row>
    <row r="784" ht="12.75">
      <c r="G784" s="27"/>
    </row>
    <row r="785" ht="12.75">
      <c r="G785" s="27"/>
    </row>
    <row r="786" ht="12.75">
      <c r="G786" s="27"/>
    </row>
  </sheetData>
  <sheetProtection/>
  <autoFilter ref="A9:J783"/>
  <mergeCells count="1083">
    <mergeCell ref="K11:M11"/>
    <mergeCell ref="K562:M562"/>
    <mergeCell ref="K483:M483"/>
    <mergeCell ref="K490:M490"/>
    <mergeCell ref="K348:M348"/>
    <mergeCell ref="K310:M310"/>
    <mergeCell ref="G138:G144"/>
    <mergeCell ref="H138:H144"/>
    <mergeCell ref="I138:I144"/>
    <mergeCell ref="J138:J144"/>
    <mergeCell ref="A139:B139"/>
    <mergeCell ref="A140:B140"/>
    <mergeCell ref="A141:B141"/>
    <mergeCell ref="A142:B142"/>
    <mergeCell ref="A143:B143"/>
    <mergeCell ref="A144:B144"/>
    <mergeCell ref="G341:G347"/>
    <mergeCell ref="H341:H347"/>
    <mergeCell ref="I341:I347"/>
    <mergeCell ref="J341:J347"/>
    <mergeCell ref="A342:B342"/>
    <mergeCell ref="A343:B343"/>
    <mergeCell ref="A344:B344"/>
    <mergeCell ref="A345:B345"/>
    <mergeCell ref="A346:B346"/>
    <mergeCell ref="A347:B347"/>
    <mergeCell ref="I24:I30"/>
    <mergeCell ref="J24:J30"/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G24:G30"/>
    <mergeCell ref="H24:H30"/>
    <mergeCell ref="G94:G100"/>
    <mergeCell ref="H94:H100"/>
    <mergeCell ref="I94:I100"/>
    <mergeCell ref="J94:J100"/>
    <mergeCell ref="A18:B18"/>
    <mergeCell ref="G18:G23"/>
    <mergeCell ref="H18:H23"/>
    <mergeCell ref="I18:I23"/>
    <mergeCell ref="J18:J23"/>
    <mergeCell ref="A19:B19"/>
    <mergeCell ref="A95:B95"/>
    <mergeCell ref="A96:B96"/>
    <mergeCell ref="A97:B97"/>
    <mergeCell ref="A98:B98"/>
    <mergeCell ref="A99:B99"/>
    <mergeCell ref="A100:B100"/>
    <mergeCell ref="G87:G93"/>
    <mergeCell ref="H87:H93"/>
    <mergeCell ref="I87:I93"/>
    <mergeCell ref="J87:J93"/>
    <mergeCell ref="A88:B88"/>
    <mergeCell ref="A89:B89"/>
    <mergeCell ref="A90:B90"/>
    <mergeCell ref="A91:B91"/>
    <mergeCell ref="A92:B92"/>
    <mergeCell ref="A93:B93"/>
    <mergeCell ref="G292:G298"/>
    <mergeCell ref="H292:H298"/>
    <mergeCell ref="I292:I298"/>
    <mergeCell ref="J292:J298"/>
    <mergeCell ref="A293:B293"/>
    <mergeCell ref="A294:B294"/>
    <mergeCell ref="A295:B295"/>
    <mergeCell ref="A296:B296"/>
    <mergeCell ref="A297:B297"/>
    <mergeCell ref="A298:B298"/>
    <mergeCell ref="G80:G86"/>
    <mergeCell ref="H80:H86"/>
    <mergeCell ref="I80:I86"/>
    <mergeCell ref="J80:J86"/>
    <mergeCell ref="A81:B81"/>
    <mergeCell ref="A82:B82"/>
    <mergeCell ref="A83:B83"/>
    <mergeCell ref="A84:B84"/>
    <mergeCell ref="A85:B85"/>
    <mergeCell ref="A86:B86"/>
    <mergeCell ref="G282:G288"/>
    <mergeCell ref="H282:H288"/>
    <mergeCell ref="I282:I288"/>
    <mergeCell ref="J282:J288"/>
    <mergeCell ref="A283:B283"/>
    <mergeCell ref="A284:B284"/>
    <mergeCell ref="A285:B285"/>
    <mergeCell ref="A286:B286"/>
    <mergeCell ref="A287:B287"/>
    <mergeCell ref="A288:B288"/>
    <mergeCell ref="F1:J1"/>
    <mergeCell ref="A3:J3"/>
    <mergeCell ref="A5:A7"/>
    <mergeCell ref="B5:B7"/>
    <mergeCell ref="C5:F6"/>
    <mergeCell ref="G5:G7"/>
    <mergeCell ref="H5:H7"/>
    <mergeCell ref="I5:I7"/>
    <mergeCell ref="J5:J7"/>
    <mergeCell ref="A11:B11"/>
    <mergeCell ref="G11:G16"/>
    <mergeCell ref="H11:H16"/>
    <mergeCell ref="I11:I16"/>
    <mergeCell ref="J11:J16"/>
    <mergeCell ref="A12:B12"/>
    <mergeCell ref="A13:B13"/>
    <mergeCell ref="A14:B14"/>
    <mergeCell ref="A15:B15"/>
    <mergeCell ref="A16:B16"/>
    <mergeCell ref="A32:B32"/>
    <mergeCell ref="G32:G37"/>
    <mergeCell ref="H32:H37"/>
    <mergeCell ref="I32:I37"/>
    <mergeCell ref="J32:J37"/>
    <mergeCell ref="A33:B33"/>
    <mergeCell ref="A34:B34"/>
    <mergeCell ref="A35:B35"/>
    <mergeCell ref="A36:B36"/>
    <mergeCell ref="A37:B37"/>
    <mergeCell ref="G38:G44"/>
    <mergeCell ref="H38:H44"/>
    <mergeCell ref="I38:I44"/>
    <mergeCell ref="J38:J44"/>
    <mergeCell ref="A39:B39"/>
    <mergeCell ref="A40:B40"/>
    <mergeCell ref="A41:B41"/>
    <mergeCell ref="A42:B42"/>
    <mergeCell ref="A43:B43"/>
    <mergeCell ref="A44:B44"/>
    <mergeCell ref="G45:G51"/>
    <mergeCell ref="H45:H51"/>
    <mergeCell ref="I45:I51"/>
    <mergeCell ref="J45:J51"/>
    <mergeCell ref="A46:B46"/>
    <mergeCell ref="A47:B47"/>
    <mergeCell ref="A48:B48"/>
    <mergeCell ref="A49:B49"/>
    <mergeCell ref="A50:B50"/>
    <mergeCell ref="A51:B51"/>
    <mergeCell ref="G52:G58"/>
    <mergeCell ref="H52:H58"/>
    <mergeCell ref="I52:I58"/>
    <mergeCell ref="J52:J58"/>
    <mergeCell ref="A53:B53"/>
    <mergeCell ref="A54:B54"/>
    <mergeCell ref="A55:B55"/>
    <mergeCell ref="A56:B56"/>
    <mergeCell ref="A57:B57"/>
    <mergeCell ref="A58:B58"/>
    <mergeCell ref="G59:G65"/>
    <mergeCell ref="H59:H65"/>
    <mergeCell ref="I59:I65"/>
    <mergeCell ref="J59:J65"/>
    <mergeCell ref="A60:B60"/>
    <mergeCell ref="A61:B61"/>
    <mergeCell ref="A62:B62"/>
    <mergeCell ref="A63:B63"/>
    <mergeCell ref="A64:B64"/>
    <mergeCell ref="A65:B65"/>
    <mergeCell ref="G66:G72"/>
    <mergeCell ref="H66:H72"/>
    <mergeCell ref="I66:I72"/>
    <mergeCell ref="J66:J72"/>
    <mergeCell ref="A67:B67"/>
    <mergeCell ref="A68:B68"/>
    <mergeCell ref="A69:B69"/>
    <mergeCell ref="A70:B70"/>
    <mergeCell ref="A71:B71"/>
    <mergeCell ref="A72:B72"/>
    <mergeCell ref="G73:G79"/>
    <mergeCell ref="H73:H79"/>
    <mergeCell ref="I73:I79"/>
    <mergeCell ref="J73:J79"/>
    <mergeCell ref="A74:B74"/>
    <mergeCell ref="A75:B75"/>
    <mergeCell ref="A76:B76"/>
    <mergeCell ref="A77:B77"/>
    <mergeCell ref="A78:B78"/>
    <mergeCell ref="A79:B79"/>
    <mergeCell ref="G108:G114"/>
    <mergeCell ref="H108:H114"/>
    <mergeCell ref="I108:I114"/>
    <mergeCell ref="J108:J114"/>
    <mergeCell ref="A109:B109"/>
    <mergeCell ref="A110:B110"/>
    <mergeCell ref="A111:B111"/>
    <mergeCell ref="A112:B112"/>
    <mergeCell ref="A113:B113"/>
    <mergeCell ref="A114:B114"/>
    <mergeCell ref="G115:G121"/>
    <mergeCell ref="H115:H121"/>
    <mergeCell ref="I115:I121"/>
    <mergeCell ref="J115:J121"/>
    <mergeCell ref="A116:B116"/>
    <mergeCell ref="A117:B117"/>
    <mergeCell ref="A118:B118"/>
    <mergeCell ref="A119:B119"/>
    <mergeCell ref="A120:B120"/>
    <mergeCell ref="A121:B121"/>
    <mergeCell ref="G123:G129"/>
    <mergeCell ref="H123:H129"/>
    <mergeCell ref="I123:I129"/>
    <mergeCell ref="J123:J129"/>
    <mergeCell ref="A124:B124"/>
    <mergeCell ref="A125:B125"/>
    <mergeCell ref="A126:B126"/>
    <mergeCell ref="A127:B127"/>
    <mergeCell ref="A128:B128"/>
    <mergeCell ref="A129:B129"/>
    <mergeCell ref="G131:G137"/>
    <mergeCell ref="H131:H137"/>
    <mergeCell ref="I131:I137"/>
    <mergeCell ref="J131:J137"/>
    <mergeCell ref="A132:B132"/>
    <mergeCell ref="A133:B133"/>
    <mergeCell ref="A134:B134"/>
    <mergeCell ref="A135:B135"/>
    <mergeCell ref="A136:B136"/>
    <mergeCell ref="A137:B137"/>
    <mergeCell ref="G145:G151"/>
    <mergeCell ref="H145:H151"/>
    <mergeCell ref="I145:I151"/>
    <mergeCell ref="J145:J151"/>
    <mergeCell ref="A146:B146"/>
    <mergeCell ref="A147:B147"/>
    <mergeCell ref="A148:B148"/>
    <mergeCell ref="A149:B149"/>
    <mergeCell ref="A150:B150"/>
    <mergeCell ref="A151:B151"/>
    <mergeCell ref="G152:G158"/>
    <mergeCell ref="H152:H158"/>
    <mergeCell ref="I152:I158"/>
    <mergeCell ref="J152:J158"/>
    <mergeCell ref="A153:B153"/>
    <mergeCell ref="A154:B154"/>
    <mergeCell ref="A155:B155"/>
    <mergeCell ref="A156:B156"/>
    <mergeCell ref="A157:B157"/>
    <mergeCell ref="A158:B158"/>
    <mergeCell ref="G159:G165"/>
    <mergeCell ref="H159:H165"/>
    <mergeCell ref="I159:I165"/>
    <mergeCell ref="J159:J165"/>
    <mergeCell ref="A160:B160"/>
    <mergeCell ref="A161:B161"/>
    <mergeCell ref="A162:B162"/>
    <mergeCell ref="A163:B163"/>
    <mergeCell ref="A164:B164"/>
    <mergeCell ref="A165:B165"/>
    <mergeCell ref="A166:B166"/>
    <mergeCell ref="G166:G170"/>
    <mergeCell ref="H166:H170"/>
    <mergeCell ref="I166:I170"/>
    <mergeCell ref="J166:J170"/>
    <mergeCell ref="A167:B167"/>
    <mergeCell ref="A168:B168"/>
    <mergeCell ref="A169:B169"/>
    <mergeCell ref="A170:B170"/>
    <mergeCell ref="G171:G177"/>
    <mergeCell ref="H171:H177"/>
    <mergeCell ref="I171:I177"/>
    <mergeCell ref="J171:J177"/>
    <mergeCell ref="A172:B172"/>
    <mergeCell ref="A173:B173"/>
    <mergeCell ref="A174:B174"/>
    <mergeCell ref="A175:B175"/>
    <mergeCell ref="A176:B176"/>
    <mergeCell ref="A177:B177"/>
    <mergeCell ref="G179:G185"/>
    <mergeCell ref="H179:H185"/>
    <mergeCell ref="I179:I185"/>
    <mergeCell ref="J179:J185"/>
    <mergeCell ref="A180:B180"/>
    <mergeCell ref="A181:B181"/>
    <mergeCell ref="A182:B182"/>
    <mergeCell ref="A183:B183"/>
    <mergeCell ref="A184:B184"/>
    <mergeCell ref="A185:B185"/>
    <mergeCell ref="A189:B189"/>
    <mergeCell ref="G189:G194"/>
    <mergeCell ref="H189:H194"/>
    <mergeCell ref="I189:I194"/>
    <mergeCell ref="J189:J194"/>
    <mergeCell ref="A190:B190"/>
    <mergeCell ref="A191:B191"/>
    <mergeCell ref="A192:B192"/>
    <mergeCell ref="A193:B193"/>
    <mergeCell ref="A194:B194"/>
    <mergeCell ref="G195:G201"/>
    <mergeCell ref="H195:H201"/>
    <mergeCell ref="I195:I201"/>
    <mergeCell ref="J195:J201"/>
    <mergeCell ref="A196:B196"/>
    <mergeCell ref="A197:B197"/>
    <mergeCell ref="A198:B198"/>
    <mergeCell ref="A199:B199"/>
    <mergeCell ref="A200:B200"/>
    <mergeCell ref="A201:B201"/>
    <mergeCell ref="G202:G208"/>
    <mergeCell ref="H202:H208"/>
    <mergeCell ref="I202:I208"/>
    <mergeCell ref="J202:J208"/>
    <mergeCell ref="A203:B203"/>
    <mergeCell ref="A204:B204"/>
    <mergeCell ref="A205:B205"/>
    <mergeCell ref="A206:B206"/>
    <mergeCell ref="A207:B207"/>
    <mergeCell ref="A208:B208"/>
    <mergeCell ref="G210:G216"/>
    <mergeCell ref="H210:H216"/>
    <mergeCell ref="I210:I216"/>
    <mergeCell ref="J210:J216"/>
    <mergeCell ref="A211:B211"/>
    <mergeCell ref="A212:B212"/>
    <mergeCell ref="A213:B213"/>
    <mergeCell ref="A214:B214"/>
    <mergeCell ref="A215:B215"/>
    <mergeCell ref="A216:B216"/>
    <mergeCell ref="G218:G224"/>
    <mergeCell ref="H218:H224"/>
    <mergeCell ref="I218:I224"/>
    <mergeCell ref="J218:J224"/>
    <mergeCell ref="A219:B219"/>
    <mergeCell ref="A220:B220"/>
    <mergeCell ref="A221:B221"/>
    <mergeCell ref="A222:B222"/>
    <mergeCell ref="A223:B223"/>
    <mergeCell ref="A224:B224"/>
    <mergeCell ref="G225:G231"/>
    <mergeCell ref="H225:H231"/>
    <mergeCell ref="I225:I231"/>
    <mergeCell ref="J225:J231"/>
    <mergeCell ref="A226:B226"/>
    <mergeCell ref="A227:B227"/>
    <mergeCell ref="A228:B228"/>
    <mergeCell ref="A229:B229"/>
    <mergeCell ref="A230:B230"/>
    <mergeCell ref="A231:B231"/>
    <mergeCell ref="G232:G238"/>
    <mergeCell ref="H232:H238"/>
    <mergeCell ref="I232:I238"/>
    <mergeCell ref="J232:J238"/>
    <mergeCell ref="A233:B233"/>
    <mergeCell ref="A234:B234"/>
    <mergeCell ref="A235:B235"/>
    <mergeCell ref="A236:B236"/>
    <mergeCell ref="A237:B237"/>
    <mergeCell ref="A238:B238"/>
    <mergeCell ref="G239:G245"/>
    <mergeCell ref="H239:H245"/>
    <mergeCell ref="I239:I245"/>
    <mergeCell ref="J239:J245"/>
    <mergeCell ref="A240:B240"/>
    <mergeCell ref="A241:B241"/>
    <mergeCell ref="A242:B242"/>
    <mergeCell ref="A243:B243"/>
    <mergeCell ref="A244:B244"/>
    <mergeCell ref="A245:B245"/>
    <mergeCell ref="I246:I252"/>
    <mergeCell ref="J246:J252"/>
    <mergeCell ref="A247:B247"/>
    <mergeCell ref="A248:B248"/>
    <mergeCell ref="A249:B249"/>
    <mergeCell ref="A250:B250"/>
    <mergeCell ref="A251:B251"/>
    <mergeCell ref="A252:B252"/>
    <mergeCell ref="H246:H253"/>
    <mergeCell ref="G246:G253"/>
    <mergeCell ref="G254:G260"/>
    <mergeCell ref="H254:H260"/>
    <mergeCell ref="I254:I260"/>
    <mergeCell ref="J254:J260"/>
    <mergeCell ref="A255:B255"/>
    <mergeCell ref="A256:B256"/>
    <mergeCell ref="A257:B257"/>
    <mergeCell ref="A258:B258"/>
    <mergeCell ref="A259:B259"/>
    <mergeCell ref="A260:B260"/>
    <mergeCell ref="G261:G267"/>
    <mergeCell ref="H261:H267"/>
    <mergeCell ref="I261:I267"/>
    <mergeCell ref="J261:J267"/>
    <mergeCell ref="A262:B262"/>
    <mergeCell ref="A263:B263"/>
    <mergeCell ref="A264:B264"/>
    <mergeCell ref="A265:B265"/>
    <mergeCell ref="A266:B266"/>
    <mergeCell ref="A267:B267"/>
    <mergeCell ref="G268:G274"/>
    <mergeCell ref="H268:H274"/>
    <mergeCell ref="I268:I274"/>
    <mergeCell ref="J268:J274"/>
    <mergeCell ref="A269:B269"/>
    <mergeCell ref="A270:B270"/>
    <mergeCell ref="A271:B271"/>
    <mergeCell ref="A272:B272"/>
    <mergeCell ref="A273:B273"/>
    <mergeCell ref="A274:B274"/>
    <mergeCell ref="G275:G281"/>
    <mergeCell ref="H275:H281"/>
    <mergeCell ref="I275:I281"/>
    <mergeCell ref="J275:J281"/>
    <mergeCell ref="A276:B276"/>
    <mergeCell ref="A277:B277"/>
    <mergeCell ref="A278:B278"/>
    <mergeCell ref="A279:B279"/>
    <mergeCell ref="A280:B280"/>
    <mergeCell ref="A281:B281"/>
    <mergeCell ref="G299:G305"/>
    <mergeCell ref="H299:H305"/>
    <mergeCell ref="I299:I305"/>
    <mergeCell ref="J299:J305"/>
    <mergeCell ref="A300:B300"/>
    <mergeCell ref="A301:B301"/>
    <mergeCell ref="A302:B302"/>
    <mergeCell ref="A303:B303"/>
    <mergeCell ref="A304:B304"/>
    <mergeCell ref="A305:B305"/>
    <mergeCell ref="G306:G312"/>
    <mergeCell ref="H306:H312"/>
    <mergeCell ref="I306:I312"/>
    <mergeCell ref="J306:J312"/>
    <mergeCell ref="A307:B307"/>
    <mergeCell ref="A308:B308"/>
    <mergeCell ref="A309:B309"/>
    <mergeCell ref="A310:B310"/>
    <mergeCell ref="A311:B311"/>
    <mergeCell ref="A312:B312"/>
    <mergeCell ref="A314:B314"/>
    <mergeCell ref="G314:G319"/>
    <mergeCell ref="H314:H319"/>
    <mergeCell ref="I314:I319"/>
    <mergeCell ref="J314:J319"/>
    <mergeCell ref="A315:B315"/>
    <mergeCell ref="A316:B316"/>
    <mergeCell ref="A317:B317"/>
    <mergeCell ref="A318:B318"/>
    <mergeCell ref="A319:B319"/>
    <mergeCell ref="G320:G326"/>
    <mergeCell ref="H320:H326"/>
    <mergeCell ref="I320:I326"/>
    <mergeCell ref="J320:J326"/>
    <mergeCell ref="A321:B321"/>
    <mergeCell ref="A322:B322"/>
    <mergeCell ref="A323:B323"/>
    <mergeCell ref="A324:B324"/>
    <mergeCell ref="A325:B325"/>
    <mergeCell ref="A326:B326"/>
    <mergeCell ref="G327:G333"/>
    <mergeCell ref="H327:H333"/>
    <mergeCell ref="I327:I333"/>
    <mergeCell ref="J327:J333"/>
    <mergeCell ref="A328:B328"/>
    <mergeCell ref="A329:B329"/>
    <mergeCell ref="A330:B330"/>
    <mergeCell ref="A331:B331"/>
    <mergeCell ref="A332:B332"/>
    <mergeCell ref="A333:B333"/>
    <mergeCell ref="G334:G340"/>
    <mergeCell ref="H334:H340"/>
    <mergeCell ref="I334:I340"/>
    <mergeCell ref="J334:J340"/>
    <mergeCell ref="A335:B335"/>
    <mergeCell ref="A336:B336"/>
    <mergeCell ref="A337:B337"/>
    <mergeCell ref="A338:B338"/>
    <mergeCell ref="A339:B339"/>
    <mergeCell ref="A340:B340"/>
    <mergeCell ref="G349:G355"/>
    <mergeCell ref="H349:H355"/>
    <mergeCell ref="I349:I355"/>
    <mergeCell ref="J349:J355"/>
    <mergeCell ref="A350:B350"/>
    <mergeCell ref="A351:B351"/>
    <mergeCell ref="A352:B352"/>
    <mergeCell ref="A353:B353"/>
    <mergeCell ref="A354:B354"/>
    <mergeCell ref="A355:B355"/>
    <mergeCell ref="G356:G362"/>
    <mergeCell ref="H356:H362"/>
    <mergeCell ref="I356:I362"/>
    <mergeCell ref="J356:J362"/>
    <mergeCell ref="A357:B357"/>
    <mergeCell ref="A358:B358"/>
    <mergeCell ref="A359:B359"/>
    <mergeCell ref="A360:B360"/>
    <mergeCell ref="A361:B361"/>
    <mergeCell ref="A362:B362"/>
    <mergeCell ref="G363:G369"/>
    <mergeCell ref="H363:H369"/>
    <mergeCell ref="I363:I369"/>
    <mergeCell ref="J363:J369"/>
    <mergeCell ref="A364:B364"/>
    <mergeCell ref="A365:B365"/>
    <mergeCell ref="A366:B366"/>
    <mergeCell ref="A367:B367"/>
    <mergeCell ref="A368:B368"/>
    <mergeCell ref="A369:B369"/>
    <mergeCell ref="G371:G377"/>
    <mergeCell ref="H371:H377"/>
    <mergeCell ref="I371:I377"/>
    <mergeCell ref="J371:J377"/>
    <mergeCell ref="A372:B372"/>
    <mergeCell ref="A373:B373"/>
    <mergeCell ref="A374:B374"/>
    <mergeCell ref="A375:B375"/>
    <mergeCell ref="A376:B376"/>
    <mergeCell ref="A377:B377"/>
    <mergeCell ref="G378:G384"/>
    <mergeCell ref="H378:H384"/>
    <mergeCell ref="I378:I384"/>
    <mergeCell ref="J378:J384"/>
    <mergeCell ref="A379:B379"/>
    <mergeCell ref="A380:B380"/>
    <mergeCell ref="A381:B381"/>
    <mergeCell ref="A382:B382"/>
    <mergeCell ref="A383:B383"/>
    <mergeCell ref="A384:B384"/>
    <mergeCell ref="G385:G391"/>
    <mergeCell ref="H385:H391"/>
    <mergeCell ref="I385:I391"/>
    <mergeCell ref="J385:J391"/>
    <mergeCell ref="A386:B386"/>
    <mergeCell ref="A387:B387"/>
    <mergeCell ref="A388:B388"/>
    <mergeCell ref="A389:B389"/>
    <mergeCell ref="A390:B390"/>
    <mergeCell ref="A391:B391"/>
    <mergeCell ref="G393:G399"/>
    <mergeCell ref="H393:H399"/>
    <mergeCell ref="I393:I399"/>
    <mergeCell ref="J393:J399"/>
    <mergeCell ref="A394:B394"/>
    <mergeCell ref="A395:B395"/>
    <mergeCell ref="A396:B396"/>
    <mergeCell ref="A397:B397"/>
    <mergeCell ref="A398:B398"/>
    <mergeCell ref="A399:B399"/>
    <mergeCell ref="G400:G406"/>
    <mergeCell ref="H400:H406"/>
    <mergeCell ref="I400:I406"/>
    <mergeCell ref="J400:J406"/>
    <mergeCell ref="A401:B401"/>
    <mergeCell ref="A402:B402"/>
    <mergeCell ref="A403:B403"/>
    <mergeCell ref="A404:B404"/>
    <mergeCell ref="A405:B405"/>
    <mergeCell ref="A406:B406"/>
    <mergeCell ref="G407:G413"/>
    <mergeCell ref="H407:H413"/>
    <mergeCell ref="I407:I413"/>
    <mergeCell ref="J407:J413"/>
    <mergeCell ref="A408:B408"/>
    <mergeCell ref="A409:B409"/>
    <mergeCell ref="A410:B410"/>
    <mergeCell ref="A411:B411"/>
    <mergeCell ref="A412:B412"/>
    <mergeCell ref="A413:B413"/>
    <mergeCell ref="G421:G427"/>
    <mergeCell ref="H421:H427"/>
    <mergeCell ref="I421:I427"/>
    <mergeCell ref="J421:J427"/>
    <mergeCell ref="A422:B422"/>
    <mergeCell ref="A423:B423"/>
    <mergeCell ref="A424:B424"/>
    <mergeCell ref="A425:B425"/>
    <mergeCell ref="A426:B426"/>
    <mergeCell ref="A427:B427"/>
    <mergeCell ref="G456:G462"/>
    <mergeCell ref="H456:H462"/>
    <mergeCell ref="I456:I462"/>
    <mergeCell ref="J456:J462"/>
    <mergeCell ref="A457:B457"/>
    <mergeCell ref="A458:B458"/>
    <mergeCell ref="A459:B459"/>
    <mergeCell ref="A460:B460"/>
    <mergeCell ref="A461:B461"/>
    <mergeCell ref="A462:B462"/>
    <mergeCell ref="G463:G469"/>
    <mergeCell ref="H463:H469"/>
    <mergeCell ref="I463:I469"/>
    <mergeCell ref="J463:J469"/>
    <mergeCell ref="A464:B464"/>
    <mergeCell ref="A465:B465"/>
    <mergeCell ref="A466:B466"/>
    <mergeCell ref="A467:B467"/>
    <mergeCell ref="A468:B468"/>
    <mergeCell ref="A469:B469"/>
    <mergeCell ref="G470:G476"/>
    <mergeCell ref="H470:H476"/>
    <mergeCell ref="I470:I476"/>
    <mergeCell ref="J470:J476"/>
    <mergeCell ref="A471:B471"/>
    <mergeCell ref="A472:B472"/>
    <mergeCell ref="A473:B473"/>
    <mergeCell ref="A474:B474"/>
    <mergeCell ref="A475:B475"/>
    <mergeCell ref="A476:B476"/>
    <mergeCell ref="G428:G434"/>
    <mergeCell ref="H428:H434"/>
    <mergeCell ref="I428:I434"/>
    <mergeCell ref="J428:J434"/>
    <mergeCell ref="A429:B429"/>
    <mergeCell ref="A430:B430"/>
    <mergeCell ref="A431:B431"/>
    <mergeCell ref="A432:B432"/>
    <mergeCell ref="A433:B433"/>
    <mergeCell ref="A434:B434"/>
    <mergeCell ref="G435:G441"/>
    <mergeCell ref="H435:H441"/>
    <mergeCell ref="I435:I441"/>
    <mergeCell ref="J435:J441"/>
    <mergeCell ref="A436:B436"/>
    <mergeCell ref="A437:B437"/>
    <mergeCell ref="A438:B438"/>
    <mergeCell ref="A439:B439"/>
    <mergeCell ref="A440:B440"/>
    <mergeCell ref="A441:B441"/>
    <mergeCell ref="G442:G448"/>
    <mergeCell ref="H442:H448"/>
    <mergeCell ref="I442:I448"/>
    <mergeCell ref="J442:J448"/>
    <mergeCell ref="A443:B443"/>
    <mergeCell ref="A444:B444"/>
    <mergeCell ref="A445:B445"/>
    <mergeCell ref="A446:B446"/>
    <mergeCell ref="A447:B447"/>
    <mergeCell ref="A448:B448"/>
    <mergeCell ref="G449:G455"/>
    <mergeCell ref="H449:H455"/>
    <mergeCell ref="I449:I455"/>
    <mergeCell ref="J449:J455"/>
    <mergeCell ref="A450:B450"/>
    <mergeCell ref="A451:B451"/>
    <mergeCell ref="A452:B452"/>
    <mergeCell ref="A453:B453"/>
    <mergeCell ref="A454:B454"/>
    <mergeCell ref="A455:B455"/>
    <mergeCell ref="A485:B485"/>
    <mergeCell ref="G485:G490"/>
    <mergeCell ref="H485:H490"/>
    <mergeCell ref="I485:I490"/>
    <mergeCell ref="J485:J490"/>
    <mergeCell ref="A486:B486"/>
    <mergeCell ref="A487:B487"/>
    <mergeCell ref="A488:B488"/>
    <mergeCell ref="A489:B489"/>
    <mergeCell ref="A490:B490"/>
    <mergeCell ref="G491:G497"/>
    <mergeCell ref="H491:H497"/>
    <mergeCell ref="I491:I497"/>
    <mergeCell ref="J491:J497"/>
    <mergeCell ref="A492:B492"/>
    <mergeCell ref="A493:B493"/>
    <mergeCell ref="A494:B494"/>
    <mergeCell ref="A495:B495"/>
    <mergeCell ref="A496:B496"/>
    <mergeCell ref="A497:B497"/>
    <mergeCell ref="G527:G533"/>
    <mergeCell ref="H527:H533"/>
    <mergeCell ref="I527:I533"/>
    <mergeCell ref="J527:J533"/>
    <mergeCell ref="A528:B528"/>
    <mergeCell ref="A529:B529"/>
    <mergeCell ref="A530:B530"/>
    <mergeCell ref="A531:B531"/>
    <mergeCell ref="A532:B532"/>
    <mergeCell ref="A533:B533"/>
    <mergeCell ref="G534:G540"/>
    <mergeCell ref="H534:H540"/>
    <mergeCell ref="I534:I540"/>
    <mergeCell ref="J534:J540"/>
    <mergeCell ref="A535:B535"/>
    <mergeCell ref="A536:B536"/>
    <mergeCell ref="A537:B537"/>
    <mergeCell ref="A538:B538"/>
    <mergeCell ref="A539:B539"/>
    <mergeCell ref="A540:B540"/>
    <mergeCell ref="G541:G547"/>
    <mergeCell ref="H541:H547"/>
    <mergeCell ref="I541:I547"/>
    <mergeCell ref="J541:J547"/>
    <mergeCell ref="A542:B542"/>
    <mergeCell ref="A543:B543"/>
    <mergeCell ref="A544:B544"/>
    <mergeCell ref="A545:B545"/>
    <mergeCell ref="A546:B546"/>
    <mergeCell ref="A547:B547"/>
    <mergeCell ref="G549:G555"/>
    <mergeCell ref="H549:H555"/>
    <mergeCell ref="I549:I555"/>
    <mergeCell ref="J549:J555"/>
    <mergeCell ref="A550:B550"/>
    <mergeCell ref="A551:B551"/>
    <mergeCell ref="A552:B552"/>
    <mergeCell ref="A553:B553"/>
    <mergeCell ref="A554:B554"/>
    <mergeCell ref="A555:B555"/>
    <mergeCell ref="G556:G562"/>
    <mergeCell ref="H556:H562"/>
    <mergeCell ref="I556:I562"/>
    <mergeCell ref="J556:J562"/>
    <mergeCell ref="A557:B557"/>
    <mergeCell ref="A558:B558"/>
    <mergeCell ref="A559:B559"/>
    <mergeCell ref="A560:B560"/>
    <mergeCell ref="A561:B561"/>
    <mergeCell ref="A562:B562"/>
    <mergeCell ref="G563:G569"/>
    <mergeCell ref="H563:H569"/>
    <mergeCell ref="I563:I569"/>
    <mergeCell ref="J563:J569"/>
    <mergeCell ref="A564:B564"/>
    <mergeCell ref="A565:B565"/>
    <mergeCell ref="A566:B566"/>
    <mergeCell ref="A567:B567"/>
    <mergeCell ref="A568:B568"/>
    <mergeCell ref="A569:B569"/>
    <mergeCell ref="A610:B610"/>
    <mergeCell ref="G610:G615"/>
    <mergeCell ref="H610:H615"/>
    <mergeCell ref="I610:I615"/>
    <mergeCell ref="J610:J615"/>
    <mergeCell ref="A611:B611"/>
    <mergeCell ref="A612:B612"/>
    <mergeCell ref="A613:B613"/>
    <mergeCell ref="A614:B614"/>
    <mergeCell ref="A615:B615"/>
    <mergeCell ref="G616:G622"/>
    <mergeCell ref="H616:H622"/>
    <mergeCell ref="I616:I622"/>
    <mergeCell ref="J616:J622"/>
    <mergeCell ref="A617:B617"/>
    <mergeCell ref="A618:B618"/>
    <mergeCell ref="A619:B619"/>
    <mergeCell ref="A620:B620"/>
    <mergeCell ref="A621:B621"/>
    <mergeCell ref="A622:B622"/>
    <mergeCell ref="G623:G629"/>
    <mergeCell ref="H623:H629"/>
    <mergeCell ref="I623:I629"/>
    <mergeCell ref="J623:J629"/>
    <mergeCell ref="A624:B624"/>
    <mergeCell ref="A625:B625"/>
    <mergeCell ref="A626:B626"/>
    <mergeCell ref="A627:B627"/>
    <mergeCell ref="A628:B628"/>
    <mergeCell ref="A629:B629"/>
    <mergeCell ref="I630:I636"/>
    <mergeCell ref="J630:J636"/>
    <mergeCell ref="A631:B631"/>
    <mergeCell ref="A632:B632"/>
    <mergeCell ref="A633:B633"/>
    <mergeCell ref="A634:B634"/>
    <mergeCell ref="A635:B635"/>
    <mergeCell ref="A636:B636"/>
    <mergeCell ref="A642:B642"/>
    <mergeCell ref="A643:B643"/>
    <mergeCell ref="A644:B644"/>
    <mergeCell ref="G630:G636"/>
    <mergeCell ref="G638:G644"/>
    <mergeCell ref="H630:H636"/>
    <mergeCell ref="A654:B654"/>
    <mergeCell ref="A655:B655"/>
    <mergeCell ref="A656:B656"/>
    <mergeCell ref="A657:B657"/>
    <mergeCell ref="A658:B658"/>
    <mergeCell ref="A647:B647"/>
    <mergeCell ref="A648:B648"/>
    <mergeCell ref="A649:B649"/>
    <mergeCell ref="A650:B650"/>
    <mergeCell ref="A651:B651"/>
    <mergeCell ref="G660:G666"/>
    <mergeCell ref="H660:H666"/>
    <mergeCell ref="I660:I666"/>
    <mergeCell ref="J660:J666"/>
    <mergeCell ref="A661:B661"/>
    <mergeCell ref="A662:B662"/>
    <mergeCell ref="A663:B663"/>
    <mergeCell ref="A664:B664"/>
    <mergeCell ref="A665:B665"/>
    <mergeCell ref="A666:B666"/>
    <mergeCell ref="G667:G673"/>
    <mergeCell ref="H667:H673"/>
    <mergeCell ref="I667:I673"/>
    <mergeCell ref="J667:J673"/>
    <mergeCell ref="A668:B668"/>
    <mergeCell ref="A669:B669"/>
    <mergeCell ref="A670:B670"/>
    <mergeCell ref="A671:B671"/>
    <mergeCell ref="A672:B672"/>
    <mergeCell ref="A673:B673"/>
    <mergeCell ref="G675:G681"/>
    <mergeCell ref="H675:H681"/>
    <mergeCell ref="I675:I681"/>
    <mergeCell ref="J675:J681"/>
    <mergeCell ref="A676:B676"/>
    <mergeCell ref="A677:B677"/>
    <mergeCell ref="A678:B678"/>
    <mergeCell ref="A679:B679"/>
    <mergeCell ref="A680:B680"/>
    <mergeCell ref="A681:B681"/>
    <mergeCell ref="I682:I688"/>
    <mergeCell ref="J682:J688"/>
    <mergeCell ref="A683:B683"/>
    <mergeCell ref="A684:B684"/>
    <mergeCell ref="A685:B685"/>
    <mergeCell ref="A686:B686"/>
    <mergeCell ref="A687:B687"/>
    <mergeCell ref="A688:B688"/>
    <mergeCell ref="A703:B703"/>
    <mergeCell ref="A691:B691"/>
    <mergeCell ref="A692:B692"/>
    <mergeCell ref="A693:B693"/>
    <mergeCell ref="A694:B694"/>
    <mergeCell ref="A695:B695"/>
    <mergeCell ref="A710:B710"/>
    <mergeCell ref="G697:G703"/>
    <mergeCell ref="H697:H703"/>
    <mergeCell ref="I697:I703"/>
    <mergeCell ref="J697:J703"/>
    <mergeCell ref="A698:B698"/>
    <mergeCell ref="A699:B699"/>
    <mergeCell ref="A700:B700"/>
    <mergeCell ref="A701:B701"/>
    <mergeCell ref="A702:B702"/>
    <mergeCell ref="A717:B717"/>
    <mergeCell ref="G704:G710"/>
    <mergeCell ref="H704:H710"/>
    <mergeCell ref="I704:I710"/>
    <mergeCell ref="J704:J710"/>
    <mergeCell ref="A705:B705"/>
    <mergeCell ref="A706:B706"/>
    <mergeCell ref="A707:B707"/>
    <mergeCell ref="A708:B708"/>
    <mergeCell ref="A709:B709"/>
    <mergeCell ref="G711:G717"/>
    <mergeCell ref="G718:G724"/>
    <mergeCell ref="H711:H717"/>
    <mergeCell ref="I711:I717"/>
    <mergeCell ref="J711:J717"/>
    <mergeCell ref="A712:B712"/>
    <mergeCell ref="A713:B713"/>
    <mergeCell ref="A714:B714"/>
    <mergeCell ref="A715:B715"/>
    <mergeCell ref="A716:B716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49:B749"/>
    <mergeCell ref="A750:B750"/>
    <mergeCell ref="A751:B751"/>
    <mergeCell ref="A752:B752"/>
    <mergeCell ref="A741:B741"/>
    <mergeCell ref="A742:B742"/>
    <mergeCell ref="A743:B743"/>
    <mergeCell ref="A744:B744"/>
    <mergeCell ref="A745:B745"/>
    <mergeCell ref="A747:B747"/>
    <mergeCell ref="A106:B106"/>
    <mergeCell ref="A105:B105"/>
    <mergeCell ref="A104:B104"/>
    <mergeCell ref="A103:B103"/>
    <mergeCell ref="A102:B102"/>
    <mergeCell ref="A748:B748"/>
    <mergeCell ref="A734:B734"/>
    <mergeCell ref="A735:B735"/>
    <mergeCell ref="A736:B736"/>
    <mergeCell ref="A737:B737"/>
    <mergeCell ref="A754:B754"/>
    <mergeCell ref="G754:G759"/>
    <mergeCell ref="H754:H759"/>
    <mergeCell ref="I754:I759"/>
    <mergeCell ref="J754:J759"/>
    <mergeCell ref="A755:B755"/>
    <mergeCell ref="A756:B756"/>
    <mergeCell ref="A757:B757"/>
    <mergeCell ref="A758:B758"/>
    <mergeCell ref="A759:B759"/>
    <mergeCell ref="G760:G766"/>
    <mergeCell ref="H760:H766"/>
    <mergeCell ref="I760:I766"/>
    <mergeCell ref="J760:J766"/>
    <mergeCell ref="A761:B761"/>
    <mergeCell ref="A762:B762"/>
    <mergeCell ref="A763:B763"/>
    <mergeCell ref="A764:B764"/>
    <mergeCell ref="A765:B765"/>
    <mergeCell ref="A766:B766"/>
    <mergeCell ref="G768:G774"/>
    <mergeCell ref="H768:H774"/>
    <mergeCell ref="I768:I774"/>
    <mergeCell ref="J768:J774"/>
    <mergeCell ref="A769:B769"/>
    <mergeCell ref="A770:B770"/>
    <mergeCell ref="A771:B771"/>
    <mergeCell ref="A772:B772"/>
    <mergeCell ref="A773:B773"/>
    <mergeCell ref="A774:B774"/>
    <mergeCell ref="G776:G782"/>
    <mergeCell ref="H776:H782"/>
    <mergeCell ref="I776:I782"/>
    <mergeCell ref="J776:J782"/>
    <mergeCell ref="A777:B777"/>
    <mergeCell ref="A778:B778"/>
    <mergeCell ref="A779:B779"/>
    <mergeCell ref="A780:B780"/>
    <mergeCell ref="A781:B781"/>
    <mergeCell ref="A782:B782"/>
    <mergeCell ref="G414:G420"/>
    <mergeCell ref="H414:H420"/>
    <mergeCell ref="I414:I420"/>
    <mergeCell ref="J414:J420"/>
    <mergeCell ref="A415:B415"/>
    <mergeCell ref="A416:B416"/>
    <mergeCell ref="A417:B417"/>
    <mergeCell ref="A418:B418"/>
    <mergeCell ref="A419:B419"/>
    <mergeCell ref="A420:B420"/>
    <mergeCell ref="I638:I644"/>
    <mergeCell ref="J638:J644"/>
    <mergeCell ref="A639:B639"/>
    <mergeCell ref="G645:G651"/>
    <mergeCell ref="H645:H651"/>
    <mergeCell ref="I645:I651"/>
    <mergeCell ref="J645:J651"/>
    <mergeCell ref="A646:B646"/>
    <mergeCell ref="A640:B640"/>
    <mergeCell ref="A641:B641"/>
    <mergeCell ref="I652:I658"/>
    <mergeCell ref="J652:J658"/>
    <mergeCell ref="A653:B653"/>
    <mergeCell ref="G689:G695"/>
    <mergeCell ref="H689:H695"/>
    <mergeCell ref="I689:I695"/>
    <mergeCell ref="J689:J695"/>
    <mergeCell ref="A690:B690"/>
    <mergeCell ref="G682:G688"/>
    <mergeCell ref="H682:H688"/>
    <mergeCell ref="I718:I724"/>
    <mergeCell ref="J718:J724"/>
    <mergeCell ref="A719:B719"/>
    <mergeCell ref="G725:G731"/>
    <mergeCell ref="H725:H731"/>
    <mergeCell ref="I725:I731"/>
    <mergeCell ref="J725:J731"/>
    <mergeCell ref="A726:B726"/>
    <mergeCell ref="A727:B727"/>
    <mergeCell ref="A728:B728"/>
    <mergeCell ref="J732:J738"/>
    <mergeCell ref="A733:B733"/>
    <mergeCell ref="G739:G745"/>
    <mergeCell ref="H739:H745"/>
    <mergeCell ref="I739:I745"/>
    <mergeCell ref="J739:J745"/>
    <mergeCell ref="A740:B740"/>
    <mergeCell ref="A738:B738"/>
    <mergeCell ref="I746:I752"/>
    <mergeCell ref="J746:J752"/>
    <mergeCell ref="A107:B107"/>
    <mergeCell ref="J101:J107"/>
    <mergeCell ref="I101:I107"/>
    <mergeCell ref="H101:H107"/>
    <mergeCell ref="G101:G107"/>
    <mergeCell ref="G732:G738"/>
    <mergeCell ref="H732:H738"/>
    <mergeCell ref="I732:I738"/>
    <mergeCell ref="A502:B502"/>
    <mergeCell ref="A503:B503"/>
    <mergeCell ref="A504:B504"/>
    <mergeCell ref="A505:B505"/>
    <mergeCell ref="G746:G752"/>
    <mergeCell ref="H746:H752"/>
    <mergeCell ref="H718:H724"/>
    <mergeCell ref="G652:G658"/>
    <mergeCell ref="H652:H658"/>
    <mergeCell ref="H638:H644"/>
    <mergeCell ref="G499:G505"/>
    <mergeCell ref="H499:H505"/>
    <mergeCell ref="I499:I505"/>
    <mergeCell ref="J499:J505"/>
    <mergeCell ref="A507:B507"/>
    <mergeCell ref="A508:B508"/>
    <mergeCell ref="I506:I512"/>
    <mergeCell ref="J506:J512"/>
    <mergeCell ref="A500:B500"/>
    <mergeCell ref="A501:B501"/>
    <mergeCell ref="A509:B509"/>
    <mergeCell ref="A510:B510"/>
    <mergeCell ref="A511:B511"/>
    <mergeCell ref="A512:B512"/>
    <mergeCell ref="G506:G512"/>
    <mergeCell ref="H506:H512"/>
    <mergeCell ref="G513:G519"/>
    <mergeCell ref="H513:H519"/>
    <mergeCell ref="I513:I519"/>
    <mergeCell ref="J513:J519"/>
    <mergeCell ref="A514:B514"/>
    <mergeCell ref="A515:B515"/>
    <mergeCell ref="A516:B516"/>
    <mergeCell ref="A517:B517"/>
    <mergeCell ref="A518:B518"/>
    <mergeCell ref="A519:B519"/>
    <mergeCell ref="G570:G576"/>
    <mergeCell ref="H570:H576"/>
    <mergeCell ref="I570:I576"/>
    <mergeCell ref="J570:J576"/>
    <mergeCell ref="A571:B571"/>
    <mergeCell ref="A572:B572"/>
    <mergeCell ref="A573:B573"/>
    <mergeCell ref="A574:B574"/>
    <mergeCell ref="A575:B575"/>
    <mergeCell ref="A576:B576"/>
    <mergeCell ref="G578:G584"/>
    <mergeCell ref="H578:H584"/>
    <mergeCell ref="I578:I584"/>
    <mergeCell ref="J578:J584"/>
    <mergeCell ref="A579:B579"/>
    <mergeCell ref="A580:B580"/>
    <mergeCell ref="A581:B581"/>
    <mergeCell ref="A582:B582"/>
    <mergeCell ref="A583:B583"/>
    <mergeCell ref="A584:B584"/>
    <mergeCell ref="G586:G592"/>
    <mergeCell ref="H586:H592"/>
    <mergeCell ref="I586:I592"/>
    <mergeCell ref="J586:J592"/>
    <mergeCell ref="A587:B587"/>
    <mergeCell ref="A588:B588"/>
    <mergeCell ref="A589:B589"/>
    <mergeCell ref="A590:B590"/>
    <mergeCell ref="A591:B591"/>
    <mergeCell ref="A592:B592"/>
    <mergeCell ref="G477:G483"/>
    <mergeCell ref="H477:H483"/>
    <mergeCell ref="I477:I483"/>
    <mergeCell ref="J477:J483"/>
    <mergeCell ref="A478:B478"/>
    <mergeCell ref="A479:B479"/>
    <mergeCell ref="A480:B480"/>
    <mergeCell ref="A481:B481"/>
    <mergeCell ref="A482:B482"/>
    <mergeCell ref="A483:B483"/>
    <mergeCell ref="G602:G608"/>
    <mergeCell ref="H602:H608"/>
    <mergeCell ref="I602:I608"/>
    <mergeCell ref="J602:J608"/>
    <mergeCell ref="A603:B603"/>
    <mergeCell ref="A604:B604"/>
    <mergeCell ref="A605:B605"/>
    <mergeCell ref="A606:B606"/>
    <mergeCell ref="A607:B607"/>
    <mergeCell ref="A608:B608"/>
    <mergeCell ref="G594:G600"/>
    <mergeCell ref="H594:H600"/>
    <mergeCell ref="I594:I600"/>
    <mergeCell ref="J594:J600"/>
    <mergeCell ref="A595:B595"/>
    <mergeCell ref="A596:B596"/>
    <mergeCell ref="A597:B597"/>
    <mergeCell ref="A598:B598"/>
    <mergeCell ref="A599:B599"/>
    <mergeCell ref="A600:B600"/>
    <mergeCell ref="G520:G526"/>
    <mergeCell ref="H520:H526"/>
    <mergeCell ref="I520:I526"/>
    <mergeCell ref="J520:J526"/>
    <mergeCell ref="A521:B521"/>
    <mergeCell ref="A522:B522"/>
    <mergeCell ref="A523:B523"/>
    <mergeCell ref="A524:B524"/>
    <mergeCell ref="A525:B525"/>
    <mergeCell ref="A526:B526"/>
  </mergeCells>
  <printOptions/>
  <pageMargins left="0.25" right="0.25" top="0.75" bottom="0.75" header="0.3" footer="0.3"/>
  <pageSetup fitToHeight="0" fitToWidth="1" horizontalDpi="600" verticalDpi="600" orientation="landscape" paperSize="9" scale="85" r:id="rId1"/>
  <rowBreaks count="21" manualBreakCount="21">
    <brk id="44" max="11" man="1"/>
    <brk id="79" max="11" man="1"/>
    <brk id="114" max="11" man="1"/>
    <brk id="152" max="11" man="1"/>
    <brk id="197" max="11" man="1"/>
    <brk id="231" max="11" man="1"/>
    <brk id="260" max="11" man="1"/>
    <brk id="288" max="11" man="1"/>
    <brk id="319" max="11" man="1"/>
    <brk id="347" max="11" man="1"/>
    <brk id="377" max="11" man="1"/>
    <brk id="406" max="11" man="1"/>
    <brk id="441" max="11" man="1"/>
    <brk id="475" max="11" man="1"/>
    <brk id="547" max="11" man="1"/>
    <brk id="615" max="11" man="1"/>
    <brk id="644" max="11" man="1"/>
    <brk id="674" max="11" man="1"/>
    <brk id="703" max="11" man="1"/>
    <brk id="738" max="11" man="1"/>
    <brk id="7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Музычук Виктория Алексеевна</cp:lastModifiedBy>
  <cp:lastPrinted>2018-09-04T01:47:15Z</cp:lastPrinted>
  <dcterms:created xsi:type="dcterms:W3CDTF">2011-03-10T10:26:24Z</dcterms:created>
  <dcterms:modified xsi:type="dcterms:W3CDTF">2018-09-04T01:47:29Z</dcterms:modified>
  <cp:category/>
  <cp:version/>
  <cp:contentType/>
  <cp:contentStatus/>
</cp:coreProperties>
</file>