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5440" windowHeight="11235" activeTab="2"/>
  </bookViews>
  <sheets>
    <sheet name="1" sheetId="1" r:id="rId1"/>
    <sheet name="2" sheetId="2" r:id="rId2"/>
    <sheet name="5" sheetId="3" r:id="rId3"/>
    <sheet name="15 внебюджет" sheetId="4" state="hidden" r:id="rId4"/>
    <sheet name="Лист1" sheetId="5" r:id="rId5"/>
  </sheets>
  <definedNames>
    <definedName name="_xlnm._FilterDatabase" localSheetId="2" hidden="1">'5'!$A$7:$J$528</definedName>
    <definedName name="_xlnm.Print_Area" localSheetId="0">'1'!$A$1:$J$39</definedName>
    <definedName name="_xlnm.Print_Area" localSheetId="1">'2'!$A$1:$H$51</definedName>
    <definedName name="_xlnm.Print_Area" localSheetId="2">'5'!$A$1:$I$561</definedName>
  </definedNames>
  <calcPr fullCalcOnLoad="1"/>
</workbook>
</file>

<file path=xl/sharedStrings.xml><?xml version="1.0" encoding="utf-8"?>
<sst xmlns="http://schemas.openxmlformats.org/spreadsheetml/2006/main" count="1161" uniqueCount="313">
  <si>
    <t>Значения показателей</t>
  </si>
  <si>
    <t>Подпрограмма 1</t>
  </si>
  <si>
    <t>Сведения</t>
  </si>
  <si>
    <t>№
п/п</t>
  </si>
  <si>
    <t>ГРБС</t>
  </si>
  <si>
    <t>Подпрограмма 2</t>
  </si>
  <si>
    <t>Ед. изм.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</si>
  <si>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</si>
  <si>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</si>
  <si>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</si>
  <si>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</si>
  <si>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</si>
  <si>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</si>
  <si>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 xml:space="preserve">Код бюджетной классификации </t>
  </si>
  <si>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</si>
  <si>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</si>
  <si>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</si>
  <si>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</si>
  <si>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</si>
  <si>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</si>
  <si>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за счет средств юридических лиц</t>
  </si>
  <si>
    <t>№ п/п</t>
  </si>
  <si>
    <t>2.1.</t>
  </si>
  <si>
    <t>2.2.</t>
  </si>
  <si>
    <t>Последствия нереализации КВЦП, основного мероприятия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</si>
  <si>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</si>
  <si>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</si>
  <si>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</si>
  <si>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</si>
  <si>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</si>
  <si>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</si>
  <si>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</si>
  <si>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</si>
  <si>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</si>
  <si>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</si>
  <si>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</si>
  <si>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</si>
  <si>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</si>
  <si>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</si>
  <si>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</si>
  <si>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</si>
  <si>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</si>
  <si>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</si>
  <si>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</si>
  <si>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Совершенствование организации безопасного движения транспортных средств и пешеходов</t>
  </si>
  <si>
    <t>3.3.</t>
  </si>
  <si>
    <t>3.4.</t>
  </si>
  <si>
    <t>4.</t>
  </si>
  <si>
    <t>819</t>
  </si>
  <si>
    <t>813</t>
  </si>
  <si>
    <t>847</t>
  </si>
  <si>
    <t>833</t>
  </si>
  <si>
    <t>814</t>
  </si>
  <si>
    <t>816</t>
  </si>
  <si>
    <t>846</t>
  </si>
  <si>
    <t>4.1.</t>
  </si>
  <si>
    <t>4.3.</t>
  </si>
  <si>
    <t>4.4.</t>
  </si>
  <si>
    <t>кол-во возбужденных уголовных дел (шт.)</t>
  </si>
  <si>
    <t>Количество огнестрельного оружия, изъятого из незаконного оборота</t>
  </si>
  <si>
    <t>шт.</t>
  </si>
  <si>
    <t>Число раскрытых преступлений, совершенных в общественных местах и на улицах</t>
  </si>
  <si>
    <t>%</t>
  </si>
  <si>
    <t>Наименование показателя</t>
  </si>
  <si>
    <t>2018</t>
  </si>
  <si>
    <t>Агентство по внутренней политике Камчатского края</t>
  </si>
  <si>
    <t xml:space="preserve">Недостаточный уровень противодействия распространению  идеологии  терроризма и экстремизма </t>
  </si>
  <si>
    <t>ед.</t>
  </si>
  <si>
    <t>815</t>
  </si>
  <si>
    <t>6.</t>
  </si>
  <si>
    <t>6.1.</t>
  </si>
  <si>
    <t>6.2.</t>
  </si>
  <si>
    <t>Повышение квалификации специалистов, осуществляющих работу по профилактике наркомании и алкоголизма</t>
  </si>
  <si>
    <t>Создание условий для повышения эффективности лечения лиц, больных наркоманией и алкоголизмом, а также развития системы их комплексной реабилитации и ресоциализации</t>
  </si>
  <si>
    <t>Кроме того, планируемые объемы обязательств федерального бюджета</t>
  </si>
  <si>
    <t>7.</t>
  </si>
  <si>
    <t>7.1.</t>
  </si>
  <si>
    <t>2.3.</t>
  </si>
  <si>
    <t>2.4.</t>
  </si>
  <si>
    <t>2.4.1.</t>
  </si>
  <si>
    <t>Создание общественных спасательных постов в местах массового отдыха людей на водных объектах и непосредственной близости от них</t>
  </si>
  <si>
    <t>2.4.2.</t>
  </si>
  <si>
    <t>Повышение пожарной безопасности объектов учреждений социальной сферы и культуры на территории Камчатского края</t>
  </si>
  <si>
    <t>2.4.4.</t>
  </si>
  <si>
    <t>Проведение технического инструментального обследования защитных сооружений гражданской обороны, находящихся в собственности Камчатского края</t>
  </si>
  <si>
    <t>2.4.5.</t>
  </si>
  <si>
    <t>Ремонт защитных сооружений гражданской обороны, находящихся в собственности Камчатского края и муниципальных образований в Камчатском крае</t>
  </si>
  <si>
    <t>2.4.6.</t>
  </si>
  <si>
    <t>Выполнение работ по ремонту помещения токсикологической лаборатории ГБУЗ "Камчатский краевой наркологический диспансер"</t>
  </si>
  <si>
    <t>2.4.7.</t>
  </si>
  <si>
    <t>Противопожарная пропаганда и обучение населения Камчатского края мерам пожарной безопасности</t>
  </si>
  <si>
    <t>2.4.8.</t>
  </si>
  <si>
    <t xml:space="preserve">Разработка дизайна и изготовление информационных баннеров, печатных материалов (буклетов, листовок, памяток, открыток), методических и учебных пособий, обучающих видеороликов. Подготовка и опубликование материалов в печатных СМИ </t>
  </si>
  <si>
    <t>2.4.9.</t>
  </si>
  <si>
    <t>Проведение краевых соревнований "Школа безопасности"</t>
  </si>
  <si>
    <t>2.4.10.</t>
  </si>
  <si>
    <t>Обеспечение участия команды камчатских школьников в межрегиональных соревнованиях "Школа безопасности" в рамках межрегионального полевого лагеря "Юный спасатель"</t>
  </si>
  <si>
    <t>2.4.11.</t>
  </si>
  <si>
    <t>Проведение краевых соревнований  "Юный спасатель"</t>
  </si>
  <si>
    <t>2.4.12.</t>
  </si>
  <si>
    <t>Организация обучения детей и учащейся молодежи по вопросам безопасности жизнедеятельности (изготовление учебных пособий и подготовка лекционного материала, приобретение призовой продукции для проведения конкурсов и викторин в общеобразовательных организациях и детских оздоровительных лагерях)</t>
  </si>
  <si>
    <t>2.4.13.</t>
  </si>
  <si>
    <t>Изготовление  учебно-методических материалов, информационных баннеров и стендов, печатных материалов (буклетов, листовок, памяток, открыток, учебных пособий и обучающих видеороликов), и другой наглядной агитации по правилам пожарной безопасности</t>
  </si>
  <si>
    <t>2.4.14.</t>
  </si>
  <si>
    <t xml:space="preserve">Организация и проведение соревнований по пожарно-прикладному виду спорта среди образовательных организаций на территории Камчатского края </t>
  </si>
  <si>
    <t>2.4.15.</t>
  </si>
  <si>
    <t>Организация и проведение региональных соревнований по пожарно-прикладному виду спорта, обеспечение участия сборной команды Камчатского края из числа студентов и учащихся учреждений высшего и среднего професионального образования в Камчатском крае в соревнованиях среди субъектов Дальневосточного федерального округа</t>
  </si>
  <si>
    <t>2.4.16.</t>
  </si>
  <si>
    <t xml:space="preserve">Проведение смотра-конкурса юных пожарных в детских оздоровительных лагерях на территории Камчатского края </t>
  </si>
  <si>
    <t>2.4.17.</t>
  </si>
  <si>
    <t>Организация и проведение цикла теле- и радиопередач, опубликование в СМИ материалов по пожарной тематике</t>
  </si>
  <si>
    <t>2.5.</t>
  </si>
  <si>
    <t>2.6.</t>
  </si>
  <si>
    <t>2.6.1.</t>
  </si>
  <si>
    <t>Создание (обновление) средств индивидуальной защиты для населения в Камчатском крае, накопленных в краевом резерве материальных ресурсов</t>
  </si>
  <si>
    <t>2.7.</t>
  </si>
  <si>
    <t>Обеспечение деятельности и содержание подведомственных учреждений</t>
  </si>
  <si>
    <t xml:space="preserve"> </t>
  </si>
  <si>
    <t>4.2.</t>
  </si>
  <si>
    <t>5.</t>
  </si>
  <si>
    <t>810</t>
  </si>
  <si>
    <t>812</t>
  </si>
  <si>
    <t>за счет средств краевого бюджетов</t>
  </si>
  <si>
    <t>3.5.</t>
  </si>
  <si>
    <t>2017</t>
  </si>
  <si>
    <t>2020</t>
  </si>
  <si>
    <t xml:space="preserve">"Безопасная Камчатка" </t>
  </si>
  <si>
    <t>Государственная программа Камчаткого края "Безопасная Камчатка"</t>
  </si>
  <si>
    <t>5.1.</t>
  </si>
  <si>
    <t>5.2.</t>
  </si>
  <si>
    <t>Создание народных дружин по охране общественного порядка и стимулирование их деятельности</t>
  </si>
  <si>
    <t>Развитие автоматизированных систем мониторинга и прогнозирования природных угроз</t>
  </si>
  <si>
    <t>Проведение мероприятий по разъяснению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</t>
  </si>
  <si>
    <t>Развитие систем мониторинга экологической обстановки по направлениям качества атмосферного воздуха и водопроводной воды, контроля вредных выбросов, измерения радиационного фона, обнаружения лесных пожаров и другим</t>
  </si>
  <si>
    <t>Оснащение сил Камчатской территориальной подсистемы Единой государственной системы предупреждения и ликвидации чрезвычайных ситуаций современными аварийно-спасательными средствами и оборудованием</t>
  </si>
  <si>
    <t>Министерство здравоохранения Камчатского края</t>
  </si>
  <si>
    <t>Количество деструктивных событий (количество чрезвычайных ситуаций, пожаров, происшествий на водных объектах) по отношению к уровню предыдущего года</t>
  </si>
  <si>
    <t>чел.</t>
  </si>
  <si>
    <t>49 (48)</t>
  </si>
  <si>
    <t>43 (42)</t>
  </si>
  <si>
    <t>40 (39)</t>
  </si>
  <si>
    <t>37 (36)</t>
  </si>
  <si>
    <t>34 (33)</t>
  </si>
  <si>
    <t>млн. руб.</t>
  </si>
  <si>
    <t>Число преступлений, совершенных несовершеннолетними</t>
  </si>
  <si>
    <t>л.</t>
  </si>
  <si>
    <t xml:space="preserve">Министерство транспорта и дорожного строительства Камчатского края
</t>
  </si>
  <si>
    <t>текущий период (2016)</t>
  </si>
  <si>
    <t>базовое значение (2014)</t>
  </si>
  <si>
    <t>отчетный период (2015)</t>
  </si>
  <si>
    <t>49 (26)</t>
  </si>
  <si>
    <t>1.1.</t>
  </si>
  <si>
    <t xml:space="preserve">за счет средств государственных внебюджетных фондов
</t>
  </si>
  <si>
    <t xml:space="preserve">за счет средств внебюджетных фондов
</t>
  </si>
  <si>
    <t xml:space="preserve">за счет средств прочих внебюджетных источников
</t>
  </si>
  <si>
    <t>34 (21)</t>
  </si>
  <si>
    <t xml:space="preserve">Приложение 1 </t>
  </si>
  <si>
    <t>Приложение 2</t>
  </si>
  <si>
    <t>к Программе</t>
  </si>
  <si>
    <t>3.1.</t>
  </si>
  <si>
    <t>3.2.</t>
  </si>
  <si>
    <t>5.4.</t>
  </si>
  <si>
    <t>Количество транспортных средств, оснащенных системами ГЛОНАСС и ЭРА-ГЛОНАСС и подключенных к АПК "Безопасный город"</t>
  </si>
  <si>
    <t xml:space="preserve">Сокращение среднего времени реагирования на угрозу возникновения либо возникновение рисков безопасности жизнедеятельности населения и коммунальной инфраструктуры </t>
  </si>
  <si>
    <t>Количество установленных (модернизированных) систем мониторинга инженерных (несущих) конструкций зданий и сооружений объектового уровня функционирования, подключенных к АПК "Безопасный город"</t>
  </si>
  <si>
    <t>Количество ДТП, повлекших гибель и ранение людей</t>
  </si>
  <si>
    <t>Количество размещенных в средствах массовой информации материалов по профилактике терроризма и экстремизма</t>
  </si>
  <si>
    <t>Минспецпрограмм Камчатского края</t>
  </si>
  <si>
    <t>Минспецпрограмм Камчатского края; Министерство здравоохранения Камчатского края</t>
  </si>
  <si>
    <t>Минспецпрограмм Камчатского края; Министерство жилищно-коммунального хозяйства и энергетики Камчатского края; Министерство строительства Камчатского края</t>
  </si>
  <si>
    <t>Снижение количества правонарушений и преступлений, уменьшение количества ДТП</t>
  </si>
  <si>
    <t>Повышенный уровень правонарушений, преступлений и  ДТП</t>
  </si>
  <si>
    <t>Минспецпрограмм Камчатского края; Агентство по внутренней политике Камчатского края</t>
  </si>
  <si>
    <t>5.3.</t>
  </si>
  <si>
    <t>3.</t>
  </si>
  <si>
    <t>Приложение 3</t>
  </si>
  <si>
    <t>Развитие системы мониторинга и прогнозирования чрезвычайных ситуаций природного и техногенного характера</t>
  </si>
  <si>
    <t>Повышение уровня готовности и оперативности реагирования Камчатской территориальной подсистемы Единой государственной системы предупреждения и ликвидации чрезвычайных ситуаций на чрезвычайные ситуации природного и техногенного характера</t>
  </si>
  <si>
    <t>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</t>
  </si>
  <si>
    <t xml:space="preserve">Снижение возможного травматизма и предотвращение гибели людей, снижение материального ущерба от чрезвычайных  ситуаций природного и техногенного  характера </t>
  </si>
  <si>
    <t>Количество систем мониторинга природных, техногенных и иных угроз (рисков) общественной безопасности регионального и (или) муниципального уровня функционирования, подключенных к АПК "Безопасный город"</t>
  </si>
  <si>
    <t>Развитие систем мониторинга и безопасности на транспорте, в том числе модернизация автоматизированных систем управления движением и светофорных объектов, создание системы автоматизированного мониторинга дорожной обстановки и интеллектуального управления светофорами, развитие систем ГЛОНАСС и ЭРА-ГЛОНАСС на транспорте</t>
  </si>
  <si>
    <t>Развитие и содержание систем обеспечения комплексной безопасности в краевых государственных и муниципальных учреждениях социальной сферы. Централизация сбора данных с объектовых систем комплексной безопасности и мониторинга, обеспечение передачи данных в АПК «Безопасный город»</t>
  </si>
  <si>
    <t>Профилактика правонарушений среди несовершеннолетних, предупреждение детского дорожно-транспортного травматизма</t>
  </si>
  <si>
    <t>Приобретение специализированных укладок (комплектов) для оказания экстренной медицинской помощи пострадавшим в ДТП и соответствующее оснащение (экипирование) бригад скорой медицинской помощи, выезжающих на место совершения ДТП</t>
  </si>
  <si>
    <t>Информирование граждан о методах предупреждения угрозы террористического акта, минимизации и ликвидации последствий его проявлений</t>
  </si>
  <si>
    <t xml:space="preserve">Проведение мероприятий по разъяснению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
</t>
  </si>
  <si>
    <t>Объем розничной продажи алкогольной продукции (в абсолютном алкоголе на душу населения)</t>
  </si>
  <si>
    <t>Проведение информационно-пропагандистской работы, направленной на формирование негативного отношения населения к потреблению наркотических средств, психотропных веществ и алкогольной продукции, а также популяризацию здорового образа жизни</t>
  </si>
  <si>
    <t>Министерство здравоохранения Камчатского края;                              Министерство социального развития и труда Камчатского края</t>
  </si>
  <si>
    <t>6.3.</t>
  </si>
  <si>
    <t xml:space="preserve">Повышение уровня комплексной безопасности краевых государственных и муниципальных учреждений социальной сферы </t>
  </si>
  <si>
    <t>Низкий уровень  безопасности в краевых государственных и муниципальных учреждений социальной сферы</t>
  </si>
  <si>
    <t>2.</t>
  </si>
  <si>
    <t>Количество населения, погибшего (пострадавшего) при деструктивных событиях (в чрезвычайных ситуациях, при пожарах, происшествиях на водных объектах), по отношению к уровню предыдущего года</t>
  </si>
  <si>
    <t>Экономический ущерб от деструктивных событий (от чрезвычайных ситуаций, пожаров, происшествий на водных объектах) по отношению к уровню предыдущего года</t>
  </si>
  <si>
    <t>Доля больных наркоманией, прошедших лечение и реабилитацию, длительность ремиссии у которых составляет более 2 лет, в общем количестве больных наркоманией</t>
  </si>
  <si>
    <t>Доля больных алкоголизмом, прошедших лечение и реабилитацию, длительность ремиссии у которых составляет более 2 лет, в общем количестве больных алкоголизмом</t>
  </si>
  <si>
    <t>Развитие систем мониторинга коммунальной инфраструктуры, централизация сбора данных с указанных систем в АПК "Безопасный город". Совершенствование системы мониторинга состояния несущих конструкций зданий, сооружений и инфраструктурных объектов</t>
  </si>
  <si>
    <t xml:space="preserve">Развитие систем мониторинга коммунальной инфраструктуры, централизация сбора данных с указанных систем в АПК «Безопасный город». Совершенствование системы мониторинга состояния несущих конструкций зданий, сооружений и инфраструктурных объектов
</t>
  </si>
  <si>
    <t>Уровень заболеваемости населения наркоманией (количество больных)</t>
  </si>
  <si>
    <t>Уровень первичной заболеваемости населения наркоманией (количество больных с диагнозом "наркомания", установленным впервые в жизни)</t>
  </si>
  <si>
    <t>Развитие российского казачества в Камчатском крае</t>
  </si>
  <si>
    <t>Недостаточный уровень развития российского казачества в Камчатском крае</t>
  </si>
  <si>
    <t>Информационное сопровождение деятельности по развитию российского казачества в Камчатском крае</t>
  </si>
  <si>
    <t>о показателях (индикаторах) Государственной программы Камчатского края "Безопасная Камчатка" и подпрограмм Программы и их значениях</t>
  </si>
  <si>
    <t>Число муниципальных районов и городских округов в Камчатском крае, подключенных к региональной интеграционной платформе АПК "Безопасный город" с соответствующим обеспечением автоматизации деятельности ЕДДС и оснащением их современными средствами связи</t>
  </si>
  <si>
    <t>Количество краевых государственных и муниципальных учреждений социальной сферы, оснащенных техническими средствами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</si>
  <si>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Количество мест массового пребывания людей, оснащенных техническими средствами обеспечения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</si>
  <si>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Количество проведенных мероприятий со студентами и обучающимися образовательных организаций, направленных на формирование негативного отношения указанных лиц к проявлениям террористической и экстремистской идеологии</t>
  </si>
  <si>
    <t>Количество проведенных мероприятий, направленных на духовно-нравственное, военно-патриотическое и физическое воспитание казачьей молодежи, сохранение и развитие казачьей культуры</t>
  </si>
  <si>
    <t>Количество членов казачьих обществ, внесенных в государственный реестр казачьих обществ в Российской Федерации, принявших на себя обязательства по несению государственной или иной службы в Камчатском крае</t>
  </si>
  <si>
    <t>основных мероприятий Государственной программы Камчатского края "Безопасная Камчатка"</t>
  </si>
  <si>
    <t>Номер и наименование основного мероприятия</t>
  </si>
  <si>
    <t>Связь с показателями Программы
 (подпрограммы)</t>
  </si>
  <si>
    <t xml:space="preserve">Повышенный уровень травматизма и гибели людей, материального ущерба от чрезвычайных  ситуаций природного и техногенного  характера </t>
  </si>
  <si>
    <t>Показатель 2.1 таблицы приложения 1 к Программе</t>
  </si>
  <si>
    <t>Показатель 2.2 таблицы приложения 1 к Программе</t>
  </si>
  <si>
    <t>Создание (аренда) защищенных каналов связи между региональной интеграционной платформой и другими компонентами (подсистемами) АПК "Безопасный город". Приобретение и обслуживание средств криптографической защиты данных. Независимый аудит и корректировка политики информационной безопасности АПК "Безопасный город"</t>
  </si>
  <si>
    <t>Оборудование техническими средствами безопасности мест массового пребывания людей в населенных пунктах с подключением к АПК "Безопасный город" и выводом информации в ЕДДС муниципальных образований в Камчатском крае. Обеспечение доступа к видеопотокам и тревожным сообщениям для дежурных частей УМВД России по Камчатскому краю и УФСБ России по Камчатскому краю</t>
  </si>
  <si>
    <t>Показатель 2.3 таблицы приложения 1 к Программе</t>
  </si>
  <si>
    <t>Показатель 3.1 таблицы приложения 1 к Программе</t>
  </si>
  <si>
    <t>Показатель 3.2 таблицы приложения 1 к Программе</t>
  </si>
  <si>
    <t>Показатель 3.3 таблицы приложения 1 к Программе</t>
  </si>
  <si>
    <t>Проведение мониторинга общественно-политических, социально-экономических и иных процессов, происходящих в Камчатском крае, с целью выявления факторов, способствующих возникновению и распространению идеологии терроризма и экстремизма</t>
  </si>
  <si>
    <t xml:space="preserve">Противодействие распространению идеологии терроризма и экстремизма, создание условий для формирования у населения нетерпимости к проявлениям терроризма и экстремизма 
</t>
  </si>
  <si>
    <t>Показатель 4.1 таблицы приложения 1 к Программе</t>
  </si>
  <si>
    <t>Показатель 4.2 таблицы приложения 1 к Программе</t>
  </si>
  <si>
    <t>Снижение уровня  заболеваемости наркоманией и алкоголизмом, сокращение масштабов незаконного потребления наркотических средств и психотропных веществ, снижение уровня потребления алкогольной продукции</t>
  </si>
  <si>
    <t>Высокий уровнь  заболеваемости наркоманией и алкоголизмом, незаконного потребления наркотических средств и психотропных веществ, потребления алкогольной продукции</t>
  </si>
  <si>
    <t>Показатель 5.1 таблицы приложения 1 к Программе</t>
  </si>
  <si>
    <t>Показатель 5.2 таблицы приложения 1 к Программе</t>
  </si>
  <si>
    <t xml:space="preserve">Содействие казачьим обществам в Камчатском крае, внесенным в государственный реестр казачьих обществ в Российской Федерации, в осуществлении их уставной деятельности </t>
  </si>
  <si>
    <t>Содействие в организации работы с казачьей молодежью, ее военно-патриотическому, духовно-нравственному и физическому воспитанию, в сохранении и развитии казачьей культуры</t>
  </si>
  <si>
    <t>Показатель 6.1 таблицы приложения 1 к Программе</t>
  </si>
  <si>
    <t>Показатель 6.2 таблицы приложения 1 к Программе</t>
  </si>
  <si>
    <t>Наименование Программы /подпрограммы/ мероприятия</t>
  </si>
  <si>
    <t>Объем средств на реализацию Программы</t>
  </si>
  <si>
    <t xml:space="preserve">Кроме того, планируемые объемы обязательств федерального бюджета
</t>
  </si>
  <si>
    <t>Создание (аренда) защищенных каналов связи между региональной интеграционной платформой и другими компонентами (подсистемами) АПК «Безопасный город». Приобретение и обслуживание средств криптографической защиты данных. Независимый аудит и корректировка политики информационной безопасности АПК «Безопасный город»</t>
  </si>
  <si>
    <t>».</t>
  </si>
  <si>
    <t xml:space="preserve">Подпрограмма 1 "Обеспечение реализации Программы"
</t>
  </si>
  <si>
    <t>3.6.</t>
  </si>
  <si>
    <t>3.7.</t>
  </si>
  <si>
    <t>3.8.</t>
  </si>
  <si>
    <t>3.9.</t>
  </si>
  <si>
    <t>3.10.</t>
  </si>
  <si>
    <t>4.5.</t>
  </si>
  <si>
    <t>6.4.</t>
  </si>
  <si>
    <t>6.5.</t>
  </si>
  <si>
    <t>7.3.</t>
  </si>
  <si>
    <t>7.2.</t>
  </si>
  <si>
    <t>6.3</t>
  </si>
  <si>
    <t>6.6.</t>
  </si>
  <si>
    <t>6.7.</t>
  </si>
  <si>
    <t>Подпрограмма 1 "Обеспечение реализации Программы"</t>
  </si>
  <si>
    <t>Показатель 7.1 таблицы приложения 1 к Программе</t>
  </si>
  <si>
    <t>Показатель 7.2 таблицы приложения 1 к Программе</t>
  </si>
  <si>
    <t>Показатель 3.4 таблицы приложения 1 к Программе</t>
  </si>
  <si>
    <t>Показатель 3.5 таблицы приложения 1 к Программе</t>
  </si>
  <si>
    <t>Показатель 3.6 таблицы приложения 1 к Программе</t>
  </si>
  <si>
    <t>Показатель 3.7 таблицы приложения 1 к Программе</t>
  </si>
  <si>
    <t>Показатель 4.3 таблицы приложения 1 к Программе</t>
  </si>
  <si>
    <t>Показатель 6.3 таблицы приложения 1 к Программе</t>
  </si>
  <si>
    <t>Показатель 6.4 таблицы приложения 1 к Программе</t>
  </si>
  <si>
    <t>Подпрограмма 2 "Защита населения и территории Камчатского края от чрезвычайных ситуаций, обеспечение пожарной безопасности и развитие гражданской обороны в Камчатском крае"</t>
  </si>
  <si>
    <t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</si>
  <si>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Совершенствование функционирования органов управления Камчатской территориальной подсистемы Единой государственной системы предупреждения и ликвидации чрезвычайных ситуаций, систем оповещения и информирования населения в Камчатском крае</t>
  </si>
  <si>
    <t>Развитие системы обеспечения вызова экстренных оперативных служб по единому номеру «112» и других средств приема сообщений от населения в Камчатском крае</t>
  </si>
  <si>
    <t>Реализация системы раннего выявления незаконного потребления наркотических средств и психотропных веществ, в том числе в образовательных организациях Камчатского края</t>
  </si>
  <si>
    <t>Организация и проведение мониторинга наркоситуации и изучения масштабов потребления алкоголя населением Камчатского края</t>
  </si>
  <si>
    <t xml:space="preserve">Подпрограмма 4 "Профилактика правонарушений, преступлений и повышение безопасности дорожного движения в Камчатском крае" </t>
  </si>
  <si>
    <t xml:space="preserve">Подпрограмма 5 "Профилактика терроризма и экстремизма в Камчатском крае" </t>
  </si>
  <si>
    <t xml:space="preserve">Подпрограмма 6 "Профилактика наркомании и алкоголизма в Камчатском крае" </t>
  </si>
  <si>
    <t>Подпрограмма 7 "Развитие российского казачества на территории Камчатского края"</t>
  </si>
  <si>
    <t>Подпрограмма 6 "Профилактика наркомании и алкоголизма в Камчатском крае"</t>
  </si>
  <si>
    <t>Подпрограмма 5 "Профилактика терроризма и экстремизма в Камчатском крае"</t>
  </si>
  <si>
    <t>Подпрограмма 4 "Профилактика правонарушений, преступлений и повышение безопасности дорожного движения в Камчатском крае"</t>
  </si>
  <si>
    <t>Развитие системы мониторинга и прогнозирования чрезвычайных ситуаций природного и техногенного характера в Камчатском крае</t>
  </si>
  <si>
    <t>Повышение уровня готовности и оперативности реагирования Камчатской территориальной подсистемы Единой государственной системы предупреждения и ликвидации чрезвычайных ситуаций на чрезвычайные ситуации природного и техногенного характера в Камчатском крае</t>
  </si>
  <si>
    <t>Повышение уровня защиты населения в Камчатском крае от чрезвычайных ситуаций природного и техногенного характера, пожарной безопасности и безопасности людей на водных объектах</t>
  </si>
  <si>
    <t>Развитие системы обеспечения вызова экстренных оперативных служб по единому номеру "112" и других средств приема сообщений от населения в Камчатском крае</t>
  </si>
  <si>
    <t xml:space="preserve">Развитие и содержание систем обеспечения комплексной безопасности в краевых государственных и муниципальных учреждениях социальной сферы в Камчатском крае. Централизация сбора данных с объектовых систем комплексной безопасности и мониторинга, обеспечение передачи данных в АПК "Безопасный город"
</t>
  </si>
  <si>
    <t>Профилактика правонарушений среди несовершеннолетних, предупреждение детского дорожно-транспортного травматизма в Камчатском крае</t>
  </si>
  <si>
    <t>Приобретение специализированных укладок (комплектов) для оказания экстренной медицинской помощи пострадавшим в дорожно-транспортных происшествиях и соответствующее оснащение (экипирование) бригад скорой медицинской помощи, выезжающих на место совершения дорожно-транспортного происшествия</t>
  </si>
  <si>
    <t>Проведение мониторинга общественно-политических, социально-экономических и иных процессов, происходящих в Камчатском крае, с целью выявления факторов, способствующих возникновению и распространению идеологии терроризма</t>
  </si>
  <si>
    <t>Информирование граждан, проживающих на территории Камчатского края, о методах предупреждения угрозы террористического акта, минимизации и ликвидации последствий его проявлений</t>
  </si>
  <si>
    <t>Проведение информационно-пропагандистской работы, направленной на формирование негативного отношения населения Камчатского края к потреблению наркотических средств, психотропных веществ и алкогольной продукции, а также популяризацию здорового образа жизни</t>
  </si>
  <si>
    <t xml:space="preserve">Содействие казачьим обществам Камчатского края, внесенным в государственный реестр казачьих обществ в Российской Федерации, в осуществлении их уставной деятельности </t>
  </si>
  <si>
    <t>Информационное сопровождение деятельности по развитию российского казачества на территории Камчатского края</t>
  </si>
  <si>
    <t>Обеспечение реализации государственной программы</t>
  </si>
  <si>
    <t>5.5.</t>
  </si>
  <si>
    <t>Количество мест массового пребывания людей, соответствующих требованиям к антитеррористической защищенности</t>
  </si>
  <si>
    <t xml:space="preserve">кол-во </t>
  </si>
  <si>
    <t>Не предусмотрен</t>
  </si>
  <si>
    <t>Обеспечение антитеррористической защиты в местах с массовым пребыванием людей</t>
  </si>
  <si>
    <t>Показатель 5.3 таблицы приложения 1 к Программе</t>
  </si>
  <si>
    <t>Уровень первичной заболеваемости населения алкоголизмом (количество больных с диагнозом "алкоголизм", установленным впервые в жизни)</t>
  </si>
  <si>
    <t>Уровень первичной заболеваемости населения алкогольными психозами (количество больных с диагнозом "алкогольный психоз", установленным впервые в жизни)</t>
  </si>
  <si>
    <t>Минспецпрограмм Камчатского края; Министерство образования и молодежной политики  Камчатского края;                                  Министерство здравоохранения Камчатского края;                                Министерство социального развития и труда Камчатского края;                                                 Министерство культуры Камчатского края;                                           Министерство спорта Камчатского края</t>
  </si>
  <si>
    <t xml:space="preserve">Министерство образования и молодежной политики Камчатского края;
Министерство спорта  Камчатского края
</t>
  </si>
  <si>
    <t>Проведение мероприятий по выявлению и устранению факторов, способствующих возникновению и распространению идеологии терроризма и экстремизма, в краевых государственных учреждениях, подведомственных Министерству спорта  Камчатского края, Министерству культуры Камчатского края, Министерству образования и молодежной политики Камчатского края</t>
  </si>
  <si>
    <t>Министерство образования и молодежной политики  Камчатского края;                                   Агентство по внутренней политике Камчатского края;                                    Министерство спорта Камчатского края;                                  Министерство культуры Камчатского края</t>
  </si>
  <si>
    <t>Министерство спорта  Камчатского края;                                   Министерство культуры Камчатского края;                                                        Министерство образования и молодежной политики Камчатского края</t>
  </si>
  <si>
    <t>Министерство образования и молодежной политики Камчатского края;                                 Министерство спорта  Камчатского края;                                  Министерство культуры Камчатского края;                                                      Министерство здравоохранения Камчатского края;                                     Минспецпрограмм Камчатского края</t>
  </si>
  <si>
    <t>Министерство здравоохранения Камчатского края;                                 Министерство образованияи молодежной политики Камчатского края</t>
  </si>
  <si>
    <t>Министерство образования и молодежной политики Камчатского края;                                 Министерство спорта  Камчатского края</t>
  </si>
  <si>
    <t>Финансовое обеспечение реализации Государственной программы Камчатского края</t>
  </si>
  <si>
    <t>Министерство образования и молодежной политики Камчатского края;                           Министерство здравоохранения Камчатского края;                                      Министерство культуры Камчатского края;                                                         Министерство спорта  Камчатского края</t>
  </si>
  <si>
    <t>Создание региональной интеграционной платформы и развитие регионального центра мониторинга АПК «Безопасный город», обеспечение удаленного доступа к АПК «Безопасный город» для ЕДДС муниципальных образований в Камчатском крае. Развитие ЕДДС муниципальных образований в Камчатском крае</t>
  </si>
  <si>
    <t>Профилактика рецидивной преступности. Информационно-пропагандистские мероприятия, направленные на профилактику преступности</t>
  </si>
  <si>
    <t>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 региональной автоматизированной системы централизованного оповещения населения Камчатского края, в том числе муниципального уровня</t>
  </si>
  <si>
    <t xml:space="preserve">Совершенствование технологий спасения и накопление средств защиты населения и территорий от чрезвычайных ситуаций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</si>
</sst>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[$-FC19]d\ mmmm\ yyyy\ &quot;г.&quot;"/>
    <numFmt numFmtId="183" formatCode="#,##0.000"/>
    <numFmt numFmtId="184" formatCode="#,##0.00&quot;р.&quot;"/>
    <numFmt numFmtId="185" formatCode="0.0000"/>
    <numFmt numFmtId="186" formatCode="0.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0.0000000"/>
    <numFmt numFmtId="200" formatCode="###\ ###\ ###\ ##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53" applyAlignment="1">
      <alignment vertical="top" wrapText="1"/>
      <protection/>
    </xf>
    <xf numFmtId="0" fontId="27" fillId="0" borderId="0" xfId="53">
      <alignment/>
      <protection/>
    </xf>
    <xf numFmtId="0" fontId="46" fillId="0" borderId="0" xfId="53" applyFont="1" applyBorder="1" applyAlignment="1">
      <alignment horizontal="center" vertical="center" wrapText="1"/>
      <protection/>
    </xf>
    <xf numFmtId="0" fontId="46" fillId="0" borderId="0" xfId="53" applyFont="1" applyBorder="1" applyAlignment="1">
      <alignment horizontal="right" vertical="center" wrapText="1"/>
      <protection/>
    </xf>
    <xf numFmtId="0" fontId="46" fillId="0" borderId="10" xfId="53" applyFont="1" applyBorder="1" applyAlignment="1">
      <alignment vertical="top" wrapText="1"/>
      <protection/>
    </xf>
    <xf numFmtId="0" fontId="46" fillId="0" borderId="11" xfId="53" applyFont="1" applyBorder="1" applyAlignment="1">
      <alignment vertical="top" wrapText="1"/>
      <protection/>
    </xf>
    <xf numFmtId="0" fontId="46" fillId="0" borderId="12" xfId="53" applyFont="1" applyBorder="1" applyAlignment="1">
      <alignment vertical="top" wrapText="1"/>
      <protection/>
    </xf>
    <xf numFmtId="0" fontId="36" fillId="0" borderId="10" xfId="53" applyFont="1" applyBorder="1" applyAlignment="1">
      <alignment vertical="top" wrapText="1"/>
      <protection/>
    </xf>
    <xf numFmtId="0" fontId="27" fillId="0" borderId="11" xfId="53" applyBorder="1" applyAlignment="1">
      <alignment vertical="top" wrapText="1"/>
      <protection/>
    </xf>
    <xf numFmtId="0" fontId="27" fillId="0" borderId="12" xfId="53" applyBorder="1" applyAlignment="1">
      <alignment vertical="top" wrapText="1"/>
      <protection/>
    </xf>
    <xf numFmtId="0" fontId="36" fillId="0" borderId="13" xfId="53" applyFont="1" applyBorder="1" applyAlignment="1">
      <alignment vertical="top" wrapText="1"/>
      <protection/>
    </xf>
    <xf numFmtId="0" fontId="27" fillId="0" borderId="14" xfId="53" applyBorder="1" applyAlignment="1">
      <alignment vertical="top" wrapText="1"/>
      <protection/>
    </xf>
    <xf numFmtId="0" fontId="27" fillId="0" borderId="15" xfId="53" applyBorder="1" applyAlignment="1">
      <alignment vertical="top" wrapText="1"/>
      <protection/>
    </xf>
    <xf numFmtId="0" fontId="46" fillId="0" borderId="16" xfId="53" applyFont="1" applyBorder="1" applyAlignment="1">
      <alignment vertical="top" wrapText="1"/>
      <protection/>
    </xf>
    <xf numFmtId="0" fontId="46" fillId="0" borderId="17" xfId="53" applyFont="1" applyBorder="1" applyAlignment="1">
      <alignment vertical="top" wrapText="1"/>
      <protection/>
    </xf>
    <xf numFmtId="0" fontId="46" fillId="0" borderId="18" xfId="53" applyFont="1" applyBorder="1" applyAlignment="1">
      <alignment vertical="top" wrapText="1"/>
      <protection/>
    </xf>
    <xf numFmtId="0" fontId="46" fillId="0" borderId="19" xfId="53" applyFont="1" applyBorder="1" applyAlignment="1">
      <alignment horizontal="center" vertical="center" wrapText="1"/>
      <protection/>
    </xf>
    <xf numFmtId="0" fontId="46" fillId="0" borderId="20" xfId="53" applyFont="1" applyBorder="1" applyAlignment="1">
      <alignment horizontal="center" vertical="center" wrapText="1"/>
      <protection/>
    </xf>
    <xf numFmtId="0" fontId="46" fillId="0" borderId="21" xfId="53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2" xfId="0" applyFont="1" applyFill="1" applyBorder="1" applyAlignment="1">
      <alignment horizontal="center" vertical="top"/>
    </xf>
    <xf numFmtId="193" fontId="3" fillId="33" borderId="22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33" borderId="23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0" borderId="22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49" fontId="2" fillId="33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justify" wrapText="1"/>
    </xf>
    <xf numFmtId="0" fontId="2" fillId="33" borderId="24" xfId="0" applyFont="1" applyFill="1" applyBorder="1" applyAlignment="1">
      <alignment horizontal="justify" wrapText="1"/>
    </xf>
    <xf numFmtId="0" fontId="2" fillId="33" borderId="22" xfId="0" applyFont="1" applyFill="1" applyBorder="1" applyAlignment="1">
      <alignment horizontal="justify" vertical="top" wrapText="1"/>
    </xf>
    <xf numFmtId="49" fontId="3" fillId="33" borderId="22" xfId="0" applyNumberFormat="1" applyFont="1" applyFill="1" applyBorder="1" applyAlignment="1">
      <alignment horizontal="center" vertical="top"/>
    </xf>
    <xf numFmtId="193" fontId="3" fillId="33" borderId="22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 wrapText="1"/>
    </xf>
    <xf numFmtId="0" fontId="3" fillId="33" borderId="22" xfId="0" applyFont="1" applyFill="1" applyBorder="1" applyAlignment="1">
      <alignment horizontal="left" vertical="top"/>
    </xf>
    <xf numFmtId="0" fontId="3" fillId="33" borderId="25" xfId="0" applyFont="1" applyFill="1" applyBorder="1" applyAlignment="1">
      <alignment vertical="top"/>
    </xf>
    <xf numFmtId="193" fontId="3" fillId="33" borderId="0" xfId="0" applyNumberFormat="1" applyFont="1" applyFill="1" applyBorder="1" applyAlignment="1">
      <alignment vertical="top"/>
    </xf>
    <xf numFmtId="0" fontId="3" fillId="33" borderId="25" xfId="0" applyFont="1" applyFill="1" applyBorder="1" applyAlignment="1">
      <alignment/>
    </xf>
    <xf numFmtId="193" fontId="3" fillId="33" borderId="22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49" fontId="3" fillId="33" borderId="2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193" fontId="3" fillId="33" borderId="25" xfId="0" applyNumberFormat="1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193" fontId="3" fillId="33" borderId="25" xfId="0" applyNumberFormat="1" applyFont="1" applyFill="1" applyBorder="1" applyAlignment="1">
      <alignment/>
    </xf>
    <xf numFmtId="19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193" fontId="3" fillId="33" borderId="26" xfId="53" applyNumberFormat="1" applyFont="1" applyFill="1" applyBorder="1" applyAlignment="1">
      <alignment horizontal="right" shrinkToFit="1"/>
      <protection/>
    </xf>
    <xf numFmtId="0" fontId="5" fillId="33" borderId="0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33" borderId="22" xfId="0" applyNumberFormat="1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 wrapText="1"/>
    </xf>
    <xf numFmtId="16" fontId="3" fillId="33" borderId="22" xfId="0" applyNumberFormat="1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top" wrapText="1"/>
    </xf>
    <xf numFmtId="16" fontId="3" fillId="33" borderId="22" xfId="0" applyNumberFormat="1" applyFont="1" applyFill="1" applyBorder="1" applyAlignment="1">
      <alignment horizontal="center" vertical="top" wrapText="1"/>
    </xf>
    <xf numFmtId="16" fontId="3" fillId="33" borderId="29" xfId="0" applyNumberFormat="1" applyFont="1" applyFill="1" applyBorder="1" applyAlignment="1">
      <alignment horizontal="center" vertical="top" wrapText="1"/>
    </xf>
    <xf numFmtId="16" fontId="3" fillId="33" borderId="30" xfId="0" applyNumberFormat="1" applyFont="1" applyFill="1" applyBorder="1" applyAlignment="1">
      <alignment horizontal="center" vertical="top" wrapText="1"/>
    </xf>
    <xf numFmtId="16" fontId="3" fillId="33" borderId="31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wrapText="1"/>
    </xf>
    <xf numFmtId="0" fontId="3" fillId="33" borderId="22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27" fillId="0" borderId="0" xfId="53" applyBorder="1" applyAlignment="1">
      <alignment vertical="top" wrapText="1"/>
      <protection/>
    </xf>
    <xf numFmtId="0" fontId="46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71"/>
  <sheetViews>
    <sheetView showGridLines="0" view="pageBreakPreview" zoomScale="110" zoomScaleSheetLayoutView="110" workbookViewId="0" topLeftCell="A7">
      <selection activeCell="B13" sqref="B13"/>
    </sheetView>
  </sheetViews>
  <sheetFormatPr defaultColWidth="9.00390625" defaultRowHeight="12.75"/>
  <cols>
    <col min="1" max="1" width="4.875" style="45" bestFit="1" customWidth="1"/>
    <col min="2" max="2" width="62.75390625" style="31" customWidth="1"/>
    <col min="3" max="3" width="16.125" style="31" customWidth="1"/>
    <col min="4" max="5" width="14.00390625" style="31" customWidth="1"/>
    <col min="6" max="6" width="13.375" style="31" customWidth="1"/>
    <col min="7" max="7" width="14.75390625" style="31" customWidth="1"/>
    <col min="8" max="8" width="12.75390625" style="31" customWidth="1"/>
    <col min="9" max="9" width="12.875" style="31" customWidth="1"/>
    <col min="10" max="10" width="13.125" style="31" customWidth="1"/>
    <col min="11" max="11" width="9.125" style="1" hidden="1" customWidth="1"/>
    <col min="12" max="12" width="9.125" style="1" customWidth="1"/>
    <col min="13" max="16384" width="9.125" style="1" customWidth="1"/>
  </cols>
  <sheetData>
    <row r="1" spans="1:12" s="2" customFormat="1" ht="18.75">
      <c r="A1" s="37"/>
      <c r="B1" s="28"/>
      <c r="C1" s="28"/>
      <c r="D1" s="28"/>
      <c r="E1" s="28"/>
      <c r="F1" s="28"/>
      <c r="G1" s="35"/>
      <c r="H1" s="36"/>
      <c r="I1" s="106" t="s">
        <v>156</v>
      </c>
      <c r="J1" s="106"/>
      <c r="K1" s="106"/>
      <c r="L1" s="106"/>
    </row>
    <row r="2" spans="1:12" ht="18.75">
      <c r="A2" s="37"/>
      <c r="B2" s="28"/>
      <c r="C2" s="28"/>
      <c r="D2" s="28"/>
      <c r="E2" s="28"/>
      <c r="F2" s="28"/>
      <c r="G2" s="36"/>
      <c r="H2" s="36"/>
      <c r="I2" s="106" t="s">
        <v>158</v>
      </c>
      <c r="J2" s="106"/>
      <c r="K2" s="25"/>
      <c r="L2" s="25"/>
    </row>
    <row r="3" spans="1:12" s="3" customFormat="1" ht="18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39"/>
      <c r="L3" s="39"/>
    </row>
    <row r="4" spans="1:12" s="3" customFormat="1" ht="21" customHeight="1">
      <c r="A4" s="107" t="s">
        <v>205</v>
      </c>
      <c r="B4" s="107"/>
      <c r="C4" s="107"/>
      <c r="D4" s="107"/>
      <c r="E4" s="107"/>
      <c r="F4" s="107"/>
      <c r="G4" s="107"/>
      <c r="H4" s="107"/>
      <c r="I4" s="107"/>
      <c r="J4" s="107"/>
      <c r="K4" s="39"/>
      <c r="L4" s="39"/>
    </row>
    <row r="5" spans="1:11" s="41" customFormat="1" ht="15.75">
      <c r="A5" s="108" t="s">
        <v>3</v>
      </c>
      <c r="B5" s="108" t="s">
        <v>63</v>
      </c>
      <c r="C5" s="108" t="s">
        <v>6</v>
      </c>
      <c r="D5" s="103" t="s">
        <v>0</v>
      </c>
      <c r="E5" s="104"/>
      <c r="F5" s="104"/>
      <c r="G5" s="104"/>
      <c r="H5" s="104"/>
      <c r="I5" s="104"/>
      <c r="J5" s="105"/>
      <c r="K5" s="40"/>
    </row>
    <row r="6" spans="1:11" s="41" customFormat="1" ht="47.25">
      <c r="A6" s="108"/>
      <c r="B6" s="108"/>
      <c r="C6" s="108"/>
      <c r="D6" s="65" t="s">
        <v>148</v>
      </c>
      <c r="E6" s="65" t="s">
        <v>149</v>
      </c>
      <c r="F6" s="65" t="s">
        <v>147</v>
      </c>
      <c r="G6" s="65">
        <v>2017</v>
      </c>
      <c r="H6" s="65">
        <v>2018</v>
      </c>
      <c r="I6" s="65">
        <v>2019</v>
      </c>
      <c r="J6" s="65">
        <v>2020</v>
      </c>
      <c r="K6" s="40"/>
    </row>
    <row r="7" spans="1:11" s="41" customFormat="1" ht="15.75">
      <c r="A7" s="66">
        <v>1</v>
      </c>
      <c r="B7" s="66">
        <v>2</v>
      </c>
      <c r="C7" s="66">
        <v>3</v>
      </c>
      <c r="D7" s="66"/>
      <c r="E7" s="66"/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40"/>
    </row>
    <row r="8" spans="1:11" s="52" customFormat="1" ht="33.75" customHeight="1">
      <c r="A8" s="100" t="s">
        <v>265</v>
      </c>
      <c r="B8" s="100"/>
      <c r="C8" s="100"/>
      <c r="D8" s="100"/>
      <c r="E8" s="100"/>
      <c r="F8" s="100"/>
      <c r="G8" s="100"/>
      <c r="H8" s="100"/>
      <c r="I8" s="100"/>
      <c r="J8" s="100"/>
      <c r="K8" s="51"/>
    </row>
    <row r="9" spans="1:11" s="55" customFormat="1" ht="47.25">
      <c r="A9" s="53" t="s">
        <v>22</v>
      </c>
      <c r="B9" s="59" t="s">
        <v>136</v>
      </c>
      <c r="C9" s="64" t="s">
        <v>67</v>
      </c>
      <c r="D9" s="64">
        <v>644</v>
      </c>
      <c r="E9" s="64">
        <v>611</v>
      </c>
      <c r="F9" s="64">
        <v>585</v>
      </c>
      <c r="G9" s="64">
        <v>567</v>
      </c>
      <c r="H9" s="64">
        <v>553</v>
      </c>
      <c r="I9" s="64">
        <v>539</v>
      </c>
      <c r="J9" s="64">
        <v>526</v>
      </c>
      <c r="K9" s="54"/>
    </row>
    <row r="10" spans="1:11" s="55" customFormat="1" ht="63">
      <c r="A10" s="53" t="s">
        <v>23</v>
      </c>
      <c r="B10" s="59" t="s">
        <v>194</v>
      </c>
      <c r="C10" s="64" t="s">
        <v>137</v>
      </c>
      <c r="D10" s="64" t="s">
        <v>150</v>
      </c>
      <c r="E10" s="64" t="s">
        <v>138</v>
      </c>
      <c r="F10" s="64" t="s">
        <v>155</v>
      </c>
      <c r="G10" s="64" t="s">
        <v>139</v>
      </c>
      <c r="H10" s="64" t="s">
        <v>140</v>
      </c>
      <c r="I10" s="64" t="s">
        <v>141</v>
      </c>
      <c r="J10" s="64" t="s">
        <v>142</v>
      </c>
      <c r="K10" s="54"/>
    </row>
    <row r="11" spans="1:11" s="52" customFormat="1" ht="47.25">
      <c r="A11" s="53" t="s">
        <v>77</v>
      </c>
      <c r="B11" s="59" t="s">
        <v>195</v>
      </c>
      <c r="C11" s="64" t="s">
        <v>143</v>
      </c>
      <c r="D11" s="64">
        <v>114.4</v>
      </c>
      <c r="E11" s="64">
        <v>224.2</v>
      </c>
      <c r="F11" s="64">
        <v>532.4</v>
      </c>
      <c r="G11" s="64">
        <v>213.2</v>
      </c>
      <c r="H11" s="64">
        <v>207.9</v>
      </c>
      <c r="I11" s="64">
        <v>202.8</v>
      </c>
      <c r="J11" s="64">
        <v>197.8</v>
      </c>
      <c r="K11" s="51"/>
    </row>
    <row r="12" spans="1:46" s="52" customFormat="1" ht="30" customHeight="1">
      <c r="A12" s="100" t="s">
        <v>266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51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1:46" s="52" customFormat="1" ht="78.75" customHeight="1">
      <c r="A13" s="53" t="s">
        <v>159</v>
      </c>
      <c r="B13" s="59" t="s">
        <v>206</v>
      </c>
      <c r="C13" s="64" t="s">
        <v>67</v>
      </c>
      <c r="D13" s="64">
        <v>0</v>
      </c>
      <c r="E13" s="64">
        <v>0</v>
      </c>
      <c r="F13" s="64">
        <v>0</v>
      </c>
      <c r="G13" s="64">
        <v>3</v>
      </c>
      <c r="H13" s="64">
        <v>6</v>
      </c>
      <c r="I13" s="64">
        <v>9</v>
      </c>
      <c r="J13" s="64">
        <v>14</v>
      </c>
      <c r="K13" s="5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1:46" s="52" customFormat="1" ht="65.25" customHeight="1">
      <c r="A14" s="53" t="s">
        <v>160</v>
      </c>
      <c r="B14" s="59" t="s">
        <v>180</v>
      </c>
      <c r="C14" s="64" t="s">
        <v>67</v>
      </c>
      <c r="D14" s="64">
        <v>0</v>
      </c>
      <c r="E14" s="64">
        <v>0</v>
      </c>
      <c r="F14" s="64">
        <v>0</v>
      </c>
      <c r="G14" s="64">
        <v>5</v>
      </c>
      <c r="H14" s="64">
        <v>11</v>
      </c>
      <c r="I14" s="64">
        <v>16</v>
      </c>
      <c r="J14" s="64">
        <v>21</v>
      </c>
      <c r="K14" s="51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s="52" customFormat="1" ht="110.25">
      <c r="A15" s="53" t="s">
        <v>45</v>
      </c>
      <c r="B15" s="59" t="s">
        <v>207</v>
      </c>
      <c r="C15" s="64" t="s">
        <v>67</v>
      </c>
      <c r="D15" s="64">
        <v>0</v>
      </c>
      <c r="E15" s="64">
        <v>0</v>
      </c>
      <c r="F15" s="64">
        <v>0</v>
      </c>
      <c r="G15" s="64">
        <v>10</v>
      </c>
      <c r="H15" s="64">
        <v>20</v>
      </c>
      <c r="I15" s="64">
        <v>30</v>
      </c>
      <c r="J15" s="64">
        <v>40</v>
      </c>
      <c r="K15" s="5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s="52" customFormat="1" ht="47.25">
      <c r="A16" s="53" t="s">
        <v>46</v>
      </c>
      <c r="B16" s="59" t="s">
        <v>162</v>
      </c>
      <c r="C16" s="64" t="s">
        <v>67</v>
      </c>
      <c r="D16" s="64">
        <v>0</v>
      </c>
      <c r="E16" s="64">
        <v>0</v>
      </c>
      <c r="F16" s="64">
        <v>0</v>
      </c>
      <c r="G16" s="64">
        <v>15</v>
      </c>
      <c r="H16" s="64">
        <v>30</v>
      </c>
      <c r="I16" s="64">
        <v>45</v>
      </c>
      <c r="J16" s="64">
        <v>60</v>
      </c>
      <c r="K16" s="51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s="52" customFormat="1" ht="96" customHeight="1">
      <c r="A17" s="53" t="s">
        <v>123</v>
      </c>
      <c r="B17" s="59" t="s">
        <v>208</v>
      </c>
      <c r="C17" s="64" t="s">
        <v>67</v>
      </c>
      <c r="D17" s="64">
        <v>0</v>
      </c>
      <c r="E17" s="64">
        <v>0</v>
      </c>
      <c r="F17" s="64">
        <v>0</v>
      </c>
      <c r="G17" s="64">
        <v>2</v>
      </c>
      <c r="H17" s="64">
        <v>6</v>
      </c>
      <c r="I17" s="64">
        <v>10</v>
      </c>
      <c r="J17" s="64">
        <v>14</v>
      </c>
      <c r="K17" s="51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1:46" s="52" customFormat="1" ht="51" customHeight="1">
      <c r="A18" s="53" t="s">
        <v>242</v>
      </c>
      <c r="B18" s="59" t="s">
        <v>163</v>
      </c>
      <c r="C18" s="64" t="s">
        <v>62</v>
      </c>
      <c r="D18" s="64">
        <v>0</v>
      </c>
      <c r="E18" s="64">
        <v>0</v>
      </c>
      <c r="F18" s="64">
        <v>0</v>
      </c>
      <c r="G18" s="64">
        <v>2.5</v>
      </c>
      <c r="H18" s="64">
        <v>5</v>
      </c>
      <c r="I18" s="64">
        <v>7.5</v>
      </c>
      <c r="J18" s="64">
        <v>10</v>
      </c>
      <c r="K18" s="51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1:46" s="52" customFormat="1" ht="63">
      <c r="A19" s="53" t="s">
        <v>243</v>
      </c>
      <c r="B19" s="59" t="s">
        <v>164</v>
      </c>
      <c r="C19" s="64" t="s">
        <v>67</v>
      </c>
      <c r="D19" s="64">
        <v>0</v>
      </c>
      <c r="E19" s="64">
        <v>0</v>
      </c>
      <c r="F19" s="64">
        <v>0</v>
      </c>
      <c r="G19" s="64">
        <v>1</v>
      </c>
      <c r="H19" s="64">
        <v>3</v>
      </c>
      <c r="I19" s="64">
        <v>5</v>
      </c>
      <c r="J19" s="64">
        <v>7</v>
      </c>
      <c r="K19" s="51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11" s="52" customFormat="1" ht="15.75">
      <c r="A20" s="100" t="s">
        <v>277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51"/>
    </row>
    <row r="21" spans="1:11" s="52" customFormat="1" ht="31.5">
      <c r="A21" s="53" t="s">
        <v>55</v>
      </c>
      <c r="B21" s="59" t="s">
        <v>59</v>
      </c>
      <c r="C21" s="64" t="s">
        <v>60</v>
      </c>
      <c r="D21" s="64">
        <v>19</v>
      </c>
      <c r="E21" s="64">
        <v>16</v>
      </c>
      <c r="F21" s="64">
        <v>11</v>
      </c>
      <c r="G21" s="64">
        <v>18</v>
      </c>
      <c r="H21" s="64">
        <v>19</v>
      </c>
      <c r="I21" s="64">
        <v>20</v>
      </c>
      <c r="J21" s="64">
        <v>20</v>
      </c>
      <c r="K21" s="51"/>
    </row>
    <row r="22" spans="1:11" s="52" customFormat="1" ht="63">
      <c r="A22" s="53" t="s">
        <v>118</v>
      </c>
      <c r="B22" s="61" t="s">
        <v>61</v>
      </c>
      <c r="C22" s="64" t="s">
        <v>58</v>
      </c>
      <c r="D22" s="64">
        <v>1301</v>
      </c>
      <c r="E22" s="64">
        <v>1251</v>
      </c>
      <c r="F22" s="64">
        <v>1230</v>
      </c>
      <c r="G22" s="64">
        <v>1240</v>
      </c>
      <c r="H22" s="64">
        <v>1230</v>
      </c>
      <c r="I22" s="64">
        <v>1220</v>
      </c>
      <c r="J22" s="64">
        <v>1210</v>
      </c>
      <c r="K22" s="51"/>
    </row>
    <row r="23" spans="1:11" s="52" customFormat="1" ht="15.75">
      <c r="A23" s="53" t="s">
        <v>56</v>
      </c>
      <c r="B23" s="59" t="s">
        <v>165</v>
      </c>
      <c r="C23" s="64" t="s">
        <v>67</v>
      </c>
      <c r="D23" s="64">
        <v>572</v>
      </c>
      <c r="E23" s="64">
        <v>556</v>
      </c>
      <c r="F23" s="64">
        <v>470</v>
      </c>
      <c r="G23" s="64">
        <v>533</v>
      </c>
      <c r="H23" s="64">
        <v>512</v>
      </c>
      <c r="I23" s="64">
        <v>492</v>
      </c>
      <c r="J23" s="64">
        <v>471</v>
      </c>
      <c r="K23" s="51"/>
    </row>
    <row r="24" spans="1:11" s="52" customFormat="1" ht="15.75">
      <c r="A24" s="53" t="s">
        <v>57</v>
      </c>
      <c r="B24" s="59" t="s">
        <v>144</v>
      </c>
      <c r="C24" s="64" t="s">
        <v>67</v>
      </c>
      <c r="D24" s="64">
        <v>315</v>
      </c>
      <c r="E24" s="64">
        <v>216</v>
      </c>
      <c r="F24" s="64">
        <v>205</v>
      </c>
      <c r="G24" s="64">
        <v>207</v>
      </c>
      <c r="H24" s="64">
        <v>199</v>
      </c>
      <c r="I24" s="64">
        <v>191</v>
      </c>
      <c r="J24" s="64">
        <v>183</v>
      </c>
      <c r="K24" s="51"/>
    </row>
    <row r="25" spans="1:11" s="52" customFormat="1" ht="15.75">
      <c r="A25" s="100" t="s">
        <v>276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51"/>
    </row>
    <row r="26" spans="1:11" s="52" customFormat="1" ht="31.5">
      <c r="A26" s="53" t="s">
        <v>128</v>
      </c>
      <c r="B26" s="59" t="s">
        <v>166</v>
      </c>
      <c r="C26" s="64" t="s">
        <v>60</v>
      </c>
      <c r="D26" s="64">
        <v>10</v>
      </c>
      <c r="E26" s="64">
        <v>10</v>
      </c>
      <c r="F26" s="64">
        <v>10</v>
      </c>
      <c r="G26" s="64">
        <v>12</v>
      </c>
      <c r="H26" s="64">
        <v>15</v>
      </c>
      <c r="I26" s="64">
        <v>15</v>
      </c>
      <c r="J26" s="64">
        <v>15</v>
      </c>
      <c r="K26" s="51"/>
    </row>
    <row r="27" spans="1:11" s="52" customFormat="1" ht="78.75">
      <c r="A27" s="53" t="s">
        <v>129</v>
      </c>
      <c r="B27" s="59" t="s">
        <v>209</v>
      </c>
      <c r="C27" s="92" t="s">
        <v>60</v>
      </c>
      <c r="D27" s="92">
        <v>2</v>
      </c>
      <c r="E27" s="92">
        <v>3</v>
      </c>
      <c r="F27" s="92">
        <v>3</v>
      </c>
      <c r="G27" s="92">
        <v>4</v>
      </c>
      <c r="H27" s="92">
        <v>3</v>
      </c>
      <c r="I27" s="92">
        <v>4</v>
      </c>
      <c r="J27" s="92">
        <v>4</v>
      </c>
      <c r="K27" s="51"/>
    </row>
    <row r="28" spans="1:11" s="55" customFormat="1" ht="47.25">
      <c r="A28" s="53" t="s">
        <v>173</v>
      </c>
      <c r="B28" s="59" t="s">
        <v>292</v>
      </c>
      <c r="C28" s="93" t="s">
        <v>293</v>
      </c>
      <c r="D28" s="93">
        <v>0</v>
      </c>
      <c r="E28" s="93">
        <v>0</v>
      </c>
      <c r="F28" s="93">
        <v>0</v>
      </c>
      <c r="G28" s="93">
        <v>21</v>
      </c>
      <c r="H28" s="93">
        <v>21</v>
      </c>
      <c r="I28" s="93">
        <v>21</v>
      </c>
      <c r="J28" s="93">
        <v>21</v>
      </c>
      <c r="K28" s="54"/>
    </row>
    <row r="29" spans="1:26" s="52" customFormat="1" ht="15.75">
      <c r="A29" s="100" t="s">
        <v>275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51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s="52" customFormat="1" ht="31.5">
      <c r="A30" s="53" t="s">
        <v>70</v>
      </c>
      <c r="B30" s="43" t="s">
        <v>200</v>
      </c>
      <c r="C30" s="64" t="s">
        <v>137</v>
      </c>
      <c r="D30" s="64">
        <v>596</v>
      </c>
      <c r="E30" s="64">
        <v>654</v>
      </c>
      <c r="F30" s="64">
        <v>648</v>
      </c>
      <c r="G30" s="64">
        <v>648</v>
      </c>
      <c r="H30" s="64">
        <v>642</v>
      </c>
      <c r="I30" s="64">
        <v>636</v>
      </c>
      <c r="J30" s="64">
        <v>630</v>
      </c>
      <c r="K30" s="51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s="52" customFormat="1" ht="47.25">
      <c r="A31" s="53" t="s">
        <v>71</v>
      </c>
      <c r="B31" s="60" t="s">
        <v>201</v>
      </c>
      <c r="C31" s="64" t="s">
        <v>137</v>
      </c>
      <c r="D31" s="64">
        <v>39</v>
      </c>
      <c r="E31" s="64">
        <v>36</v>
      </c>
      <c r="F31" s="64">
        <v>37</v>
      </c>
      <c r="G31" s="64">
        <v>35</v>
      </c>
      <c r="H31" s="64">
        <v>34</v>
      </c>
      <c r="I31" s="64">
        <v>33</v>
      </c>
      <c r="J31" s="64">
        <v>32</v>
      </c>
      <c r="K31" s="51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s="52" customFormat="1" ht="47.25">
      <c r="A32" s="57" t="s">
        <v>252</v>
      </c>
      <c r="B32" s="43" t="s">
        <v>297</v>
      </c>
      <c r="C32" s="64" t="s">
        <v>137</v>
      </c>
      <c r="D32" s="64">
        <v>278</v>
      </c>
      <c r="E32" s="64">
        <v>293</v>
      </c>
      <c r="F32" s="64">
        <v>297</v>
      </c>
      <c r="G32" s="64">
        <v>284</v>
      </c>
      <c r="H32" s="64">
        <v>275</v>
      </c>
      <c r="I32" s="64">
        <v>266</v>
      </c>
      <c r="J32" s="64">
        <v>257</v>
      </c>
      <c r="K32" s="51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s="52" customFormat="1" ht="47.25">
      <c r="A33" s="53" t="s">
        <v>248</v>
      </c>
      <c r="B33" s="59" t="s">
        <v>298</v>
      </c>
      <c r="C33" s="64" t="s">
        <v>137</v>
      </c>
      <c r="D33" s="64">
        <v>97</v>
      </c>
      <c r="E33" s="64">
        <v>61</v>
      </c>
      <c r="F33" s="64">
        <v>64</v>
      </c>
      <c r="G33" s="64">
        <v>56</v>
      </c>
      <c r="H33" s="64">
        <v>51</v>
      </c>
      <c r="I33" s="64">
        <v>46</v>
      </c>
      <c r="J33" s="64">
        <v>41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s="52" customFormat="1" ht="31.5">
      <c r="A34" s="53" t="s">
        <v>249</v>
      </c>
      <c r="B34" s="59" t="s">
        <v>187</v>
      </c>
      <c r="C34" s="64" t="s">
        <v>145</v>
      </c>
      <c r="D34" s="64">
        <v>10</v>
      </c>
      <c r="E34" s="64">
        <v>10.5</v>
      </c>
      <c r="F34" s="64">
        <v>6.5</v>
      </c>
      <c r="G34" s="64">
        <v>10.2</v>
      </c>
      <c r="H34" s="64">
        <v>9.8</v>
      </c>
      <c r="I34" s="64">
        <v>9.2</v>
      </c>
      <c r="J34" s="64">
        <v>8.7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s="52" customFormat="1" ht="47.25">
      <c r="A35" s="53" t="s">
        <v>253</v>
      </c>
      <c r="B35" s="59" t="s">
        <v>196</v>
      </c>
      <c r="C35" s="64" t="s">
        <v>62</v>
      </c>
      <c r="D35" s="64">
        <v>21</v>
      </c>
      <c r="E35" s="64">
        <v>21</v>
      </c>
      <c r="F35" s="64">
        <v>21</v>
      </c>
      <c r="G35" s="64">
        <v>21.2</v>
      </c>
      <c r="H35" s="64">
        <v>21.4</v>
      </c>
      <c r="I35" s="64">
        <v>21.6</v>
      </c>
      <c r="J35" s="64">
        <v>21.8</v>
      </c>
      <c r="K35" s="51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s="52" customFormat="1" ht="47.25">
      <c r="A36" s="53" t="s">
        <v>254</v>
      </c>
      <c r="B36" s="59" t="s">
        <v>197</v>
      </c>
      <c r="C36" s="64" t="s">
        <v>62</v>
      </c>
      <c r="D36" s="64">
        <v>24</v>
      </c>
      <c r="E36" s="64">
        <v>24</v>
      </c>
      <c r="F36" s="64">
        <v>24</v>
      </c>
      <c r="G36" s="64">
        <v>24.2</v>
      </c>
      <c r="H36" s="64">
        <v>24.5</v>
      </c>
      <c r="I36" s="64">
        <v>24.8</v>
      </c>
      <c r="J36" s="64">
        <v>25.1</v>
      </c>
      <c r="K36" s="5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11" s="52" customFormat="1" ht="15.75">
      <c r="A37" s="101" t="s">
        <v>274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s="52" customFormat="1" ht="65.25" customHeight="1">
      <c r="A38" s="53" t="s">
        <v>76</v>
      </c>
      <c r="B38" s="59" t="s">
        <v>210</v>
      </c>
      <c r="C38" s="64" t="s">
        <v>67</v>
      </c>
      <c r="D38" s="64">
        <v>1</v>
      </c>
      <c r="E38" s="64">
        <v>2</v>
      </c>
      <c r="F38" s="64">
        <v>1</v>
      </c>
      <c r="G38" s="64">
        <v>3</v>
      </c>
      <c r="H38" s="64">
        <v>4</v>
      </c>
      <c r="I38" s="64">
        <v>5</v>
      </c>
      <c r="J38" s="64">
        <v>6</v>
      </c>
      <c r="K38" s="58">
        <v>7</v>
      </c>
    </row>
    <row r="39" spans="1:11" s="52" customFormat="1" ht="63">
      <c r="A39" s="53" t="s">
        <v>251</v>
      </c>
      <c r="B39" s="59" t="s">
        <v>211</v>
      </c>
      <c r="C39" s="64" t="s">
        <v>67</v>
      </c>
      <c r="D39" s="64">
        <v>30</v>
      </c>
      <c r="E39" s="64">
        <v>90</v>
      </c>
      <c r="F39" s="64">
        <v>90</v>
      </c>
      <c r="G39" s="64">
        <v>100</v>
      </c>
      <c r="H39" s="64">
        <v>110</v>
      </c>
      <c r="I39" s="64">
        <v>120</v>
      </c>
      <c r="J39" s="64">
        <v>150</v>
      </c>
      <c r="K39" s="58">
        <v>100</v>
      </c>
    </row>
    <row r="40" spans="1:10" s="3" customFormat="1" ht="15.75">
      <c r="A40" s="44"/>
      <c r="B40" s="32"/>
      <c r="C40" s="32"/>
      <c r="D40" s="32"/>
      <c r="E40" s="32"/>
      <c r="F40" s="32"/>
      <c r="G40" s="32"/>
      <c r="H40" s="32"/>
      <c r="I40" s="32"/>
      <c r="J40" s="32"/>
    </row>
    <row r="41" spans="1:10" s="3" customFormat="1" ht="15.75">
      <c r="A41" s="44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3" customFormat="1" ht="15.75">
      <c r="A42" s="44"/>
      <c r="B42" s="32"/>
      <c r="C42" s="32"/>
      <c r="D42" s="32"/>
      <c r="E42" s="32"/>
      <c r="F42" s="32"/>
      <c r="G42" s="32"/>
      <c r="H42" s="32"/>
      <c r="I42" s="32"/>
      <c r="J42" s="32"/>
    </row>
    <row r="43" spans="1:10" s="3" customFormat="1" ht="15.75">
      <c r="A43" s="44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3" customFormat="1" ht="15.75">
      <c r="A44" s="44"/>
      <c r="B44" s="32"/>
      <c r="C44" s="32"/>
      <c r="D44" s="32"/>
      <c r="E44" s="32"/>
      <c r="F44" s="32"/>
      <c r="G44" s="32"/>
      <c r="H44" s="32"/>
      <c r="I44" s="32"/>
      <c r="J44" s="32"/>
    </row>
    <row r="45" spans="1:10" s="3" customFormat="1" ht="15.75">
      <c r="A45" s="44"/>
      <c r="B45" s="32"/>
      <c r="C45" s="32"/>
      <c r="D45" s="32"/>
      <c r="E45" s="32"/>
      <c r="F45" s="32"/>
      <c r="G45" s="32"/>
      <c r="H45" s="32"/>
      <c r="I45" s="32"/>
      <c r="J45" s="32"/>
    </row>
    <row r="46" spans="1:10" s="3" customFormat="1" ht="15.75">
      <c r="A46" s="44"/>
      <c r="B46" s="32"/>
      <c r="C46" s="32"/>
      <c r="D46" s="32"/>
      <c r="E46" s="32"/>
      <c r="F46" s="32"/>
      <c r="G46" s="32"/>
      <c r="H46" s="32"/>
      <c r="I46" s="32"/>
      <c r="J46" s="32"/>
    </row>
    <row r="47" spans="1:10" s="3" customFormat="1" ht="15.75">
      <c r="A47" s="44"/>
      <c r="B47" s="32"/>
      <c r="C47" s="32"/>
      <c r="D47" s="32"/>
      <c r="E47" s="32"/>
      <c r="F47" s="32"/>
      <c r="G47" s="32"/>
      <c r="H47" s="32"/>
      <c r="I47" s="32"/>
      <c r="J47" s="32"/>
    </row>
    <row r="48" spans="1:10" s="3" customFormat="1" ht="15.75">
      <c r="A48" s="44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3" customFormat="1" ht="15.75">
      <c r="A49" s="44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3" customFormat="1" ht="15.75">
      <c r="A50" s="44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3" customFormat="1" ht="15.75">
      <c r="A51" s="44"/>
      <c r="B51" s="32"/>
      <c r="C51" s="32"/>
      <c r="D51" s="32"/>
      <c r="E51" s="32"/>
      <c r="F51" s="32"/>
      <c r="G51" s="32"/>
      <c r="H51" s="32"/>
      <c r="I51" s="32"/>
      <c r="J51" s="32"/>
    </row>
    <row r="52" spans="1:10" s="3" customFormat="1" ht="15.75">
      <c r="A52" s="44"/>
      <c r="B52" s="32"/>
      <c r="C52" s="32"/>
      <c r="D52" s="32"/>
      <c r="E52" s="32"/>
      <c r="F52" s="32"/>
      <c r="G52" s="32"/>
      <c r="H52" s="32"/>
      <c r="I52" s="32"/>
      <c r="J52" s="32"/>
    </row>
    <row r="53" spans="1:10" s="3" customFormat="1" ht="15.75">
      <c r="A53" s="44"/>
      <c r="B53" s="32"/>
      <c r="C53" s="32"/>
      <c r="D53" s="32"/>
      <c r="E53" s="32"/>
      <c r="F53" s="32"/>
      <c r="G53" s="32"/>
      <c r="H53" s="32"/>
      <c r="I53" s="32"/>
      <c r="J53" s="32"/>
    </row>
    <row r="54" spans="1:10" s="3" customFormat="1" ht="15.75">
      <c r="A54" s="44"/>
      <c r="B54" s="32"/>
      <c r="C54" s="32"/>
      <c r="D54" s="32"/>
      <c r="E54" s="32"/>
      <c r="F54" s="32"/>
      <c r="G54" s="32"/>
      <c r="H54" s="32"/>
      <c r="I54" s="32"/>
      <c r="J54" s="32"/>
    </row>
    <row r="55" spans="1:10" s="3" customFormat="1" ht="15.75">
      <c r="A55" s="44"/>
      <c r="B55" s="32"/>
      <c r="C55" s="32"/>
      <c r="D55" s="32"/>
      <c r="E55" s="32"/>
      <c r="F55" s="32"/>
      <c r="G55" s="32"/>
      <c r="H55" s="32"/>
      <c r="I55" s="32"/>
      <c r="J55" s="32"/>
    </row>
    <row r="56" spans="1:10" s="3" customFormat="1" ht="15.75">
      <c r="A56" s="44"/>
      <c r="B56" s="32"/>
      <c r="C56" s="32"/>
      <c r="D56" s="32"/>
      <c r="E56" s="32"/>
      <c r="F56" s="32"/>
      <c r="G56" s="32"/>
      <c r="H56" s="32"/>
      <c r="I56" s="32"/>
      <c r="J56" s="32"/>
    </row>
    <row r="57" spans="1:10" s="3" customFormat="1" ht="15.75">
      <c r="A57" s="44"/>
      <c r="B57" s="32"/>
      <c r="C57" s="32"/>
      <c r="D57" s="32"/>
      <c r="E57" s="32"/>
      <c r="F57" s="32"/>
      <c r="G57" s="32"/>
      <c r="H57" s="32"/>
      <c r="I57" s="32"/>
      <c r="J57" s="32"/>
    </row>
    <row r="58" spans="1:10" s="3" customFormat="1" ht="15.75">
      <c r="A58" s="44"/>
      <c r="B58" s="32"/>
      <c r="C58" s="32"/>
      <c r="D58" s="32"/>
      <c r="E58" s="32"/>
      <c r="F58" s="32"/>
      <c r="G58" s="32"/>
      <c r="H58" s="32"/>
      <c r="I58" s="32"/>
      <c r="J58" s="32"/>
    </row>
    <row r="59" spans="1:10" s="3" customFormat="1" ht="15.75">
      <c r="A59" s="44"/>
      <c r="B59" s="32"/>
      <c r="C59" s="32"/>
      <c r="D59" s="32"/>
      <c r="E59" s="32"/>
      <c r="F59" s="32"/>
      <c r="G59" s="32"/>
      <c r="H59" s="32"/>
      <c r="I59" s="32"/>
      <c r="J59" s="32"/>
    </row>
    <row r="60" spans="1:10" s="3" customFormat="1" ht="15.75">
      <c r="A60" s="44"/>
      <c r="B60" s="32"/>
      <c r="C60" s="32"/>
      <c r="D60" s="32"/>
      <c r="E60" s="32"/>
      <c r="F60" s="32"/>
      <c r="G60" s="32"/>
      <c r="H60" s="32"/>
      <c r="I60" s="32"/>
      <c r="J60" s="32"/>
    </row>
    <row r="61" spans="1:10" s="3" customFormat="1" ht="15.75">
      <c r="A61" s="44"/>
      <c r="B61" s="32"/>
      <c r="C61" s="32"/>
      <c r="D61" s="32"/>
      <c r="E61" s="32"/>
      <c r="F61" s="32"/>
      <c r="G61" s="32"/>
      <c r="H61" s="32"/>
      <c r="I61" s="32"/>
      <c r="J61" s="32"/>
    </row>
    <row r="62" spans="1:10" s="3" customFormat="1" ht="15.75">
      <c r="A62" s="44"/>
      <c r="B62" s="32"/>
      <c r="C62" s="32"/>
      <c r="D62" s="32"/>
      <c r="E62" s="32"/>
      <c r="F62" s="32"/>
      <c r="G62" s="32"/>
      <c r="H62" s="32"/>
      <c r="I62" s="32"/>
      <c r="J62" s="32"/>
    </row>
    <row r="63" spans="1:10" s="3" customFormat="1" ht="15.75">
      <c r="A63" s="44"/>
      <c r="B63" s="32"/>
      <c r="C63" s="32"/>
      <c r="D63" s="32"/>
      <c r="E63" s="32"/>
      <c r="F63" s="32"/>
      <c r="G63" s="32"/>
      <c r="H63" s="32"/>
      <c r="I63" s="32"/>
      <c r="J63" s="32"/>
    </row>
    <row r="64" spans="1:10" s="3" customFormat="1" ht="15.75">
      <c r="A64" s="44"/>
      <c r="B64" s="32"/>
      <c r="C64" s="32"/>
      <c r="D64" s="32"/>
      <c r="E64" s="32"/>
      <c r="F64" s="32"/>
      <c r="G64" s="32"/>
      <c r="H64" s="32"/>
      <c r="I64" s="32"/>
      <c r="J64" s="32"/>
    </row>
    <row r="65" spans="1:10" s="3" customFormat="1" ht="15.75">
      <c r="A65" s="44"/>
      <c r="B65" s="32"/>
      <c r="C65" s="32"/>
      <c r="D65" s="32"/>
      <c r="E65" s="32"/>
      <c r="F65" s="32"/>
      <c r="G65" s="32"/>
      <c r="H65" s="32"/>
      <c r="I65" s="32"/>
      <c r="J65" s="32"/>
    </row>
    <row r="66" spans="1:10" s="3" customFormat="1" ht="15.75">
      <c r="A66" s="44"/>
      <c r="B66" s="32"/>
      <c r="C66" s="32"/>
      <c r="D66" s="32"/>
      <c r="E66" s="32"/>
      <c r="F66" s="32"/>
      <c r="G66" s="32"/>
      <c r="H66" s="32"/>
      <c r="I66" s="32"/>
      <c r="J66" s="32"/>
    </row>
    <row r="67" spans="1:10" s="3" customFormat="1" ht="15.75">
      <c r="A67" s="44"/>
      <c r="B67" s="32"/>
      <c r="C67" s="32"/>
      <c r="D67" s="32"/>
      <c r="E67" s="32"/>
      <c r="F67" s="32"/>
      <c r="G67" s="32"/>
      <c r="H67" s="32"/>
      <c r="I67" s="32"/>
      <c r="J67" s="32"/>
    </row>
    <row r="68" spans="1:10" s="3" customFormat="1" ht="15.75">
      <c r="A68" s="44"/>
      <c r="B68" s="32"/>
      <c r="C68" s="32"/>
      <c r="D68" s="32"/>
      <c r="E68" s="32"/>
      <c r="F68" s="32"/>
      <c r="G68" s="32"/>
      <c r="H68" s="32"/>
      <c r="I68" s="32"/>
      <c r="J68" s="32"/>
    </row>
    <row r="69" spans="1:10" s="3" customFormat="1" ht="15.75">
      <c r="A69" s="44"/>
      <c r="B69" s="32"/>
      <c r="C69" s="32"/>
      <c r="D69" s="32"/>
      <c r="E69" s="32"/>
      <c r="F69" s="32"/>
      <c r="G69" s="32"/>
      <c r="H69" s="32"/>
      <c r="I69" s="32"/>
      <c r="J69" s="32"/>
    </row>
    <row r="70" spans="1:10" s="3" customFormat="1" ht="15.75">
      <c r="A70" s="44"/>
      <c r="B70" s="32"/>
      <c r="C70" s="32"/>
      <c r="D70" s="32"/>
      <c r="E70" s="32"/>
      <c r="F70" s="32"/>
      <c r="G70" s="32"/>
      <c r="H70" s="32"/>
      <c r="I70" s="32"/>
      <c r="J70" s="32"/>
    </row>
    <row r="71" spans="1:10" s="3" customFormat="1" ht="15.75">
      <c r="A71" s="44"/>
      <c r="B71" s="32"/>
      <c r="C71" s="32"/>
      <c r="D71" s="32"/>
      <c r="E71" s="32"/>
      <c r="F71" s="32"/>
      <c r="G71" s="32"/>
      <c r="H71" s="32"/>
      <c r="I71" s="32"/>
      <c r="J71" s="32"/>
    </row>
  </sheetData>
  <sheetProtection/>
  <mergeCells count="15">
    <mergeCell ref="I1:J1"/>
    <mergeCell ref="K1:L1"/>
    <mergeCell ref="A4:J4"/>
    <mergeCell ref="A5:A6"/>
    <mergeCell ref="B5:B6"/>
    <mergeCell ref="A8:J8"/>
    <mergeCell ref="C5:C6"/>
    <mergeCell ref="I2:J2"/>
    <mergeCell ref="A20:J20"/>
    <mergeCell ref="A25:J25"/>
    <mergeCell ref="A37:K37"/>
    <mergeCell ref="A12:J12"/>
    <mergeCell ref="A29:J29"/>
    <mergeCell ref="A3:J3"/>
    <mergeCell ref="D5:J5"/>
  </mergeCells>
  <printOptions horizontalCentered="1"/>
  <pageMargins left="0.5905511811023623" right="0.7086614173228347" top="0.5905511811023623" bottom="0.5905511811023623" header="0.1968503937007874" footer="0.1968503937007874"/>
  <pageSetup fitToHeight="0" fitToWidth="1" horizontalDpi="600" verticalDpi="600" orientation="landscape" paperSize="9" scale="75" r:id="rId1"/>
  <rowBreaks count="2" manualBreakCount="2">
    <brk id="15" max="9" man="1"/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X51"/>
  <sheetViews>
    <sheetView view="pageBreakPreview" zoomScaleSheetLayoutView="100" workbookViewId="0" topLeftCell="A25">
      <selection activeCell="A19" sqref="A19:H19"/>
    </sheetView>
  </sheetViews>
  <sheetFormatPr defaultColWidth="9.00390625" defaultRowHeight="12.75"/>
  <cols>
    <col min="1" max="1" width="4.875" style="3" customWidth="1"/>
    <col min="2" max="2" width="75.25390625" style="3" customWidth="1"/>
    <col min="3" max="3" width="42.25390625" style="32" customWidth="1"/>
    <col min="4" max="4" width="12.125" style="3" customWidth="1"/>
    <col min="5" max="5" width="12.625" style="3" customWidth="1"/>
    <col min="6" max="6" width="20.75390625" style="3" customWidth="1"/>
    <col min="7" max="7" width="18.875" style="3" customWidth="1"/>
    <col min="8" max="8" width="22.375" style="32" customWidth="1"/>
    <col min="9" max="16384" width="9.125" style="3" customWidth="1"/>
  </cols>
  <sheetData>
    <row r="1" spans="3:8" s="46" customFormat="1" ht="18.75">
      <c r="C1" s="47"/>
      <c r="G1" s="48"/>
      <c r="H1" s="48" t="s">
        <v>157</v>
      </c>
    </row>
    <row r="2" spans="3:8" s="46" customFormat="1" ht="18.75">
      <c r="C2" s="47"/>
      <c r="H2" s="47" t="s">
        <v>158</v>
      </c>
    </row>
    <row r="3" spans="1:8" s="46" customFormat="1" ht="18.75">
      <c r="A3" s="113" t="s">
        <v>12</v>
      </c>
      <c r="B3" s="113"/>
      <c r="C3" s="113"/>
      <c r="D3" s="113"/>
      <c r="E3" s="113"/>
      <c r="F3" s="113"/>
      <c r="G3" s="113"/>
      <c r="H3" s="113"/>
    </row>
    <row r="4" spans="1:8" s="46" customFormat="1" ht="18.75">
      <c r="A4" s="113" t="s">
        <v>212</v>
      </c>
      <c r="B4" s="113"/>
      <c r="C4" s="113"/>
      <c r="D4" s="113"/>
      <c r="E4" s="113"/>
      <c r="F4" s="113"/>
      <c r="G4" s="113"/>
      <c r="H4" s="113"/>
    </row>
    <row r="5" spans="3:8" s="46" customFormat="1" ht="12" customHeight="1">
      <c r="C5" s="47"/>
      <c r="H5" s="47"/>
    </row>
    <row r="6" spans="1:8" s="41" customFormat="1" ht="15.75">
      <c r="A6" s="112" t="s">
        <v>3</v>
      </c>
      <c r="B6" s="112" t="s">
        <v>213</v>
      </c>
      <c r="C6" s="108" t="s">
        <v>9</v>
      </c>
      <c r="D6" s="112" t="s">
        <v>11</v>
      </c>
      <c r="E6" s="112"/>
      <c r="F6" s="112" t="s">
        <v>10</v>
      </c>
      <c r="G6" s="112" t="s">
        <v>24</v>
      </c>
      <c r="H6" s="108" t="s">
        <v>214</v>
      </c>
    </row>
    <row r="7" spans="1:8" s="41" customFormat="1" ht="54.75" customHeight="1">
      <c r="A7" s="112"/>
      <c r="B7" s="112"/>
      <c r="C7" s="108"/>
      <c r="D7" s="24" t="s">
        <v>8</v>
      </c>
      <c r="E7" s="24" t="s">
        <v>7</v>
      </c>
      <c r="F7" s="112"/>
      <c r="G7" s="112"/>
      <c r="H7" s="108"/>
    </row>
    <row r="8" spans="1:8" s="41" customFormat="1" ht="15.75">
      <c r="A8" s="26">
        <v>1</v>
      </c>
      <c r="B8" s="26">
        <v>2</v>
      </c>
      <c r="C8" s="33">
        <v>3</v>
      </c>
      <c r="D8" s="26">
        <v>4</v>
      </c>
      <c r="E8" s="26">
        <v>5</v>
      </c>
      <c r="F8" s="26">
        <v>6</v>
      </c>
      <c r="G8" s="26">
        <v>7</v>
      </c>
      <c r="H8" s="33">
        <v>8</v>
      </c>
    </row>
    <row r="9" spans="1:8" s="41" customFormat="1" ht="15.75">
      <c r="A9" s="110" t="s">
        <v>255</v>
      </c>
      <c r="B9" s="110"/>
      <c r="C9" s="110"/>
      <c r="D9" s="110"/>
      <c r="E9" s="110"/>
      <c r="F9" s="110"/>
      <c r="G9" s="110"/>
      <c r="H9" s="110"/>
    </row>
    <row r="10" spans="1:8" s="41" customFormat="1" ht="17.25" customHeight="1">
      <c r="A10" s="27" t="s">
        <v>151</v>
      </c>
      <c r="B10" s="30" t="s">
        <v>290</v>
      </c>
      <c r="C10" s="30" t="s">
        <v>167</v>
      </c>
      <c r="D10" s="27" t="s">
        <v>124</v>
      </c>
      <c r="E10" s="27" t="s">
        <v>125</v>
      </c>
      <c r="F10" s="23"/>
      <c r="G10" s="23"/>
      <c r="H10" s="66" t="s">
        <v>294</v>
      </c>
    </row>
    <row r="11" spans="1:8" s="41" customFormat="1" ht="15.75">
      <c r="A11" s="110" t="s">
        <v>265</v>
      </c>
      <c r="B11" s="110"/>
      <c r="C11" s="110"/>
      <c r="D11" s="110"/>
      <c r="E11" s="110"/>
      <c r="F11" s="110"/>
      <c r="G11" s="110"/>
      <c r="H11" s="110"/>
    </row>
    <row r="12" spans="1:8" s="41" customFormat="1" ht="48" customHeight="1">
      <c r="A12" s="27" t="s">
        <v>22</v>
      </c>
      <c r="B12" s="49" t="s">
        <v>278</v>
      </c>
      <c r="C12" s="30" t="s">
        <v>167</v>
      </c>
      <c r="D12" s="27" t="s">
        <v>124</v>
      </c>
      <c r="E12" s="27" t="s">
        <v>125</v>
      </c>
      <c r="F12" s="109" t="s">
        <v>179</v>
      </c>
      <c r="G12" s="109" t="s">
        <v>215</v>
      </c>
      <c r="H12" s="29" t="s">
        <v>216</v>
      </c>
    </row>
    <row r="13" spans="1:8" s="41" customFormat="1" ht="65.25" customHeight="1">
      <c r="A13" s="27" t="s">
        <v>23</v>
      </c>
      <c r="B13" s="49" t="s">
        <v>267</v>
      </c>
      <c r="C13" s="30" t="s">
        <v>168</v>
      </c>
      <c r="D13" s="27" t="s">
        <v>124</v>
      </c>
      <c r="E13" s="27" t="s">
        <v>125</v>
      </c>
      <c r="F13" s="109"/>
      <c r="G13" s="109"/>
      <c r="H13" s="29" t="s">
        <v>216</v>
      </c>
    </row>
    <row r="14" spans="1:8" s="41" customFormat="1" ht="66" customHeight="1">
      <c r="A14" s="27" t="s">
        <v>77</v>
      </c>
      <c r="B14" s="49" t="s">
        <v>279</v>
      </c>
      <c r="C14" s="30" t="s">
        <v>167</v>
      </c>
      <c r="D14" s="27" t="s">
        <v>124</v>
      </c>
      <c r="E14" s="27" t="s">
        <v>125</v>
      </c>
      <c r="F14" s="109"/>
      <c r="G14" s="109"/>
      <c r="H14" s="29" t="s">
        <v>217</v>
      </c>
    </row>
    <row r="15" spans="1:8" s="41" customFormat="1" ht="157.5">
      <c r="A15" s="27" t="s">
        <v>78</v>
      </c>
      <c r="B15" s="49" t="s">
        <v>280</v>
      </c>
      <c r="C15" s="30" t="s">
        <v>299</v>
      </c>
      <c r="D15" s="27" t="s">
        <v>124</v>
      </c>
      <c r="E15" s="27" t="s">
        <v>125</v>
      </c>
      <c r="F15" s="109"/>
      <c r="G15" s="109"/>
      <c r="H15" s="29" t="s">
        <v>216</v>
      </c>
    </row>
    <row r="16" spans="1:8" s="41" customFormat="1" ht="63">
      <c r="A16" s="27" t="s">
        <v>111</v>
      </c>
      <c r="B16" s="49" t="s">
        <v>134</v>
      </c>
      <c r="C16" s="30" t="s">
        <v>167</v>
      </c>
      <c r="D16" s="27" t="s">
        <v>124</v>
      </c>
      <c r="E16" s="27" t="s">
        <v>125</v>
      </c>
      <c r="F16" s="109"/>
      <c r="G16" s="109"/>
      <c r="H16" s="29" t="s">
        <v>217</v>
      </c>
    </row>
    <row r="17" spans="1:8" s="41" customFormat="1" ht="49.5" customHeight="1">
      <c r="A17" s="27" t="s">
        <v>112</v>
      </c>
      <c r="B17" s="49" t="s">
        <v>312</v>
      </c>
      <c r="C17" s="30" t="s">
        <v>167</v>
      </c>
      <c r="D17" s="27" t="s">
        <v>124</v>
      </c>
      <c r="E17" s="27" t="s">
        <v>125</v>
      </c>
      <c r="F17" s="109"/>
      <c r="G17" s="109"/>
      <c r="H17" s="29" t="s">
        <v>217</v>
      </c>
    </row>
    <row r="18" spans="1:8" s="41" customFormat="1" ht="51" customHeight="1">
      <c r="A18" s="27" t="s">
        <v>115</v>
      </c>
      <c r="B18" s="49" t="s">
        <v>116</v>
      </c>
      <c r="C18" s="30" t="s">
        <v>167</v>
      </c>
      <c r="D18" s="27" t="s">
        <v>124</v>
      </c>
      <c r="E18" s="27" t="s">
        <v>125</v>
      </c>
      <c r="F18" s="109"/>
      <c r="G18" s="109"/>
      <c r="H18" s="29" t="s">
        <v>220</v>
      </c>
    </row>
    <row r="19" spans="1:8" s="41" customFormat="1" ht="15.75">
      <c r="A19" s="110" t="s">
        <v>266</v>
      </c>
      <c r="B19" s="110"/>
      <c r="C19" s="110"/>
      <c r="D19" s="110"/>
      <c r="E19" s="110"/>
      <c r="F19" s="110"/>
      <c r="G19" s="110"/>
      <c r="H19" s="110"/>
    </row>
    <row r="20" spans="1:8" s="41" customFormat="1" ht="78.75">
      <c r="A20" s="27" t="s">
        <v>159</v>
      </c>
      <c r="B20" s="49" t="s">
        <v>309</v>
      </c>
      <c r="C20" s="30" t="s">
        <v>167</v>
      </c>
      <c r="D20" s="27" t="s">
        <v>124</v>
      </c>
      <c r="E20" s="27" t="s">
        <v>125</v>
      </c>
      <c r="F20" s="109" t="s">
        <v>191</v>
      </c>
      <c r="G20" s="109" t="s">
        <v>192</v>
      </c>
      <c r="H20" s="29" t="s">
        <v>221</v>
      </c>
    </row>
    <row r="21" spans="1:8" s="41" customFormat="1" ht="78.75">
      <c r="A21" s="27" t="s">
        <v>160</v>
      </c>
      <c r="B21" s="49" t="s">
        <v>198</v>
      </c>
      <c r="C21" s="30" t="s">
        <v>169</v>
      </c>
      <c r="D21" s="27" t="s">
        <v>124</v>
      </c>
      <c r="E21" s="27" t="s">
        <v>125</v>
      </c>
      <c r="F21" s="109"/>
      <c r="G21" s="109"/>
      <c r="H21" s="29" t="s">
        <v>222</v>
      </c>
    </row>
    <row r="22" spans="1:8" s="41" customFormat="1" ht="63">
      <c r="A22" s="27" t="s">
        <v>45</v>
      </c>
      <c r="B22" s="49" t="s">
        <v>131</v>
      </c>
      <c r="C22" s="30" t="s">
        <v>167</v>
      </c>
      <c r="D22" s="27" t="s">
        <v>124</v>
      </c>
      <c r="E22" s="27" t="s">
        <v>125</v>
      </c>
      <c r="F22" s="109"/>
      <c r="G22" s="109"/>
      <c r="H22" s="29" t="s">
        <v>223</v>
      </c>
    </row>
    <row r="23" spans="1:8" s="41" customFormat="1" ht="81" customHeight="1">
      <c r="A23" s="27" t="s">
        <v>46</v>
      </c>
      <c r="B23" s="49" t="s">
        <v>181</v>
      </c>
      <c r="C23" s="30" t="s">
        <v>167</v>
      </c>
      <c r="D23" s="27" t="s">
        <v>124</v>
      </c>
      <c r="E23" s="27" t="s">
        <v>125</v>
      </c>
      <c r="F23" s="109"/>
      <c r="G23" s="109"/>
      <c r="H23" s="29" t="s">
        <v>258</v>
      </c>
    </row>
    <row r="24" spans="1:8" s="41" customFormat="1" ht="63">
      <c r="A24" s="27" t="s">
        <v>123</v>
      </c>
      <c r="B24" s="49" t="s">
        <v>133</v>
      </c>
      <c r="C24" s="30" t="s">
        <v>167</v>
      </c>
      <c r="D24" s="27" t="s">
        <v>124</v>
      </c>
      <c r="E24" s="27" t="s">
        <v>125</v>
      </c>
      <c r="F24" s="109"/>
      <c r="G24" s="109"/>
      <c r="H24" s="29" t="s">
        <v>259</v>
      </c>
    </row>
    <row r="25" spans="1:8" s="41" customFormat="1" ht="48" customHeight="1">
      <c r="A25" s="27" t="s">
        <v>242</v>
      </c>
      <c r="B25" s="49" t="s">
        <v>281</v>
      </c>
      <c r="C25" s="30" t="s">
        <v>167</v>
      </c>
      <c r="D25" s="27" t="s">
        <v>124</v>
      </c>
      <c r="E25" s="27" t="s">
        <v>125</v>
      </c>
      <c r="F25" s="109"/>
      <c r="G25" s="109"/>
      <c r="H25" s="29" t="s">
        <v>260</v>
      </c>
    </row>
    <row r="26" spans="1:8" s="41" customFormat="1" ht="84.75" customHeight="1">
      <c r="A26" s="27" t="s">
        <v>243</v>
      </c>
      <c r="B26" s="49" t="s">
        <v>311</v>
      </c>
      <c r="C26" s="30" t="s">
        <v>167</v>
      </c>
      <c r="D26" s="27" t="s">
        <v>124</v>
      </c>
      <c r="E26" s="27" t="s">
        <v>125</v>
      </c>
      <c r="F26" s="109"/>
      <c r="G26" s="109"/>
      <c r="H26" s="29" t="s">
        <v>261</v>
      </c>
    </row>
    <row r="27" spans="1:8" s="41" customFormat="1" ht="78.75">
      <c r="A27" s="27" t="s">
        <v>244</v>
      </c>
      <c r="B27" s="49" t="s">
        <v>218</v>
      </c>
      <c r="C27" s="30" t="s">
        <v>167</v>
      </c>
      <c r="D27" s="27" t="s">
        <v>124</v>
      </c>
      <c r="E27" s="27" t="s">
        <v>125</v>
      </c>
      <c r="F27" s="109"/>
      <c r="G27" s="109"/>
      <c r="H27" s="29" t="s">
        <v>261</v>
      </c>
    </row>
    <row r="28" spans="1:8" s="41" customFormat="1" ht="94.5">
      <c r="A28" s="27" t="s">
        <v>245</v>
      </c>
      <c r="B28" s="49" t="s">
        <v>219</v>
      </c>
      <c r="C28" s="30" t="s">
        <v>167</v>
      </c>
      <c r="D28" s="27" t="s">
        <v>124</v>
      </c>
      <c r="E28" s="27" t="s">
        <v>125</v>
      </c>
      <c r="F28" s="109"/>
      <c r="G28" s="109"/>
      <c r="H28" s="29" t="s">
        <v>261</v>
      </c>
    </row>
    <row r="29" spans="1:8" s="41" customFormat="1" ht="110.25">
      <c r="A29" s="27" t="s">
        <v>246</v>
      </c>
      <c r="B29" s="49" t="s">
        <v>282</v>
      </c>
      <c r="C29" s="30" t="s">
        <v>308</v>
      </c>
      <c r="D29" s="27" t="s">
        <v>124</v>
      </c>
      <c r="E29" s="27" t="s">
        <v>125</v>
      </c>
      <c r="F29" s="109"/>
      <c r="G29" s="109"/>
      <c r="H29" s="29" t="s">
        <v>261</v>
      </c>
    </row>
    <row r="30" spans="1:8" s="41" customFormat="1" ht="15.75">
      <c r="A30" s="110" t="s">
        <v>277</v>
      </c>
      <c r="B30" s="110"/>
      <c r="C30" s="110"/>
      <c r="D30" s="110"/>
      <c r="E30" s="110"/>
      <c r="F30" s="110"/>
      <c r="G30" s="110"/>
      <c r="H30" s="110"/>
    </row>
    <row r="31" spans="1:8" s="41" customFormat="1" ht="50.25" customHeight="1">
      <c r="A31" s="27" t="s">
        <v>55</v>
      </c>
      <c r="B31" s="49" t="s">
        <v>310</v>
      </c>
      <c r="C31" s="30" t="s">
        <v>167</v>
      </c>
      <c r="D31" s="27" t="s">
        <v>124</v>
      </c>
      <c r="E31" s="27" t="s">
        <v>125</v>
      </c>
      <c r="F31" s="109" t="s">
        <v>170</v>
      </c>
      <c r="G31" s="109" t="s">
        <v>171</v>
      </c>
      <c r="H31" s="29" t="s">
        <v>226</v>
      </c>
    </row>
    <row r="32" spans="1:8" s="41" customFormat="1" ht="66" customHeight="1">
      <c r="A32" s="27" t="s">
        <v>118</v>
      </c>
      <c r="B32" s="49" t="s">
        <v>283</v>
      </c>
      <c r="C32" s="30" t="s">
        <v>300</v>
      </c>
      <c r="D32" s="27" t="s">
        <v>124</v>
      </c>
      <c r="E32" s="27" t="s">
        <v>125</v>
      </c>
      <c r="F32" s="109"/>
      <c r="G32" s="109"/>
      <c r="H32" s="29" t="s">
        <v>227</v>
      </c>
    </row>
    <row r="33" spans="1:8" s="41" customFormat="1" ht="49.5" customHeight="1">
      <c r="A33" s="27" t="s">
        <v>56</v>
      </c>
      <c r="B33" s="49" t="s">
        <v>130</v>
      </c>
      <c r="C33" s="30" t="s">
        <v>167</v>
      </c>
      <c r="D33" s="27" t="s">
        <v>124</v>
      </c>
      <c r="E33" s="27" t="s">
        <v>125</v>
      </c>
      <c r="F33" s="109"/>
      <c r="G33" s="109"/>
      <c r="H33" s="29" t="s">
        <v>227</v>
      </c>
    </row>
    <row r="34" spans="1:8" s="41" customFormat="1" ht="49.5" customHeight="1">
      <c r="A34" s="27" t="s">
        <v>57</v>
      </c>
      <c r="B34" s="49" t="s">
        <v>44</v>
      </c>
      <c r="C34" s="30" t="s">
        <v>146</v>
      </c>
      <c r="D34" s="27" t="s">
        <v>124</v>
      </c>
      <c r="E34" s="27" t="s">
        <v>125</v>
      </c>
      <c r="F34" s="109"/>
      <c r="G34" s="109"/>
      <c r="H34" s="29" t="s">
        <v>262</v>
      </c>
    </row>
    <row r="35" spans="1:8" s="41" customFormat="1" ht="78.75">
      <c r="A35" s="27" t="s">
        <v>247</v>
      </c>
      <c r="B35" s="49" t="s">
        <v>284</v>
      </c>
      <c r="C35" s="30" t="s">
        <v>135</v>
      </c>
      <c r="D35" s="27" t="s">
        <v>124</v>
      </c>
      <c r="E35" s="27" t="s">
        <v>125</v>
      </c>
      <c r="F35" s="109"/>
      <c r="G35" s="109"/>
      <c r="H35" s="29" t="s">
        <v>262</v>
      </c>
    </row>
    <row r="36" spans="1:8" s="41" customFormat="1" ht="18" customHeight="1">
      <c r="A36" s="111" t="s">
        <v>276</v>
      </c>
      <c r="B36" s="111"/>
      <c r="C36" s="111"/>
      <c r="D36" s="111"/>
      <c r="E36" s="111"/>
      <c r="F36" s="111"/>
      <c r="G36" s="111"/>
      <c r="H36" s="111"/>
    </row>
    <row r="37" spans="1:8" s="41" customFormat="1" ht="69" customHeight="1">
      <c r="A37" s="27" t="s">
        <v>128</v>
      </c>
      <c r="B37" s="23" t="s">
        <v>285</v>
      </c>
      <c r="C37" s="30" t="s">
        <v>65</v>
      </c>
      <c r="D37" s="27" t="s">
        <v>124</v>
      </c>
      <c r="E37" s="27" t="s">
        <v>64</v>
      </c>
      <c r="F37" s="109" t="s">
        <v>225</v>
      </c>
      <c r="G37" s="109" t="s">
        <v>66</v>
      </c>
      <c r="H37" s="29" t="s">
        <v>230</v>
      </c>
    </row>
    <row r="38" spans="1:8" s="41" customFormat="1" ht="99.75" customHeight="1">
      <c r="A38" s="27" t="s">
        <v>129</v>
      </c>
      <c r="B38" s="23" t="s">
        <v>301</v>
      </c>
      <c r="C38" s="30" t="s">
        <v>303</v>
      </c>
      <c r="D38" s="27" t="s">
        <v>124</v>
      </c>
      <c r="E38" s="27" t="s">
        <v>125</v>
      </c>
      <c r="F38" s="109"/>
      <c r="G38" s="109"/>
      <c r="H38" s="29" t="s">
        <v>231</v>
      </c>
    </row>
    <row r="39" spans="1:8" s="41" customFormat="1" ht="49.5" customHeight="1">
      <c r="A39" s="27" t="s">
        <v>173</v>
      </c>
      <c r="B39" s="23" t="s">
        <v>286</v>
      </c>
      <c r="C39" s="30" t="s">
        <v>172</v>
      </c>
      <c r="D39" s="27" t="s">
        <v>124</v>
      </c>
      <c r="E39" s="27" t="s">
        <v>125</v>
      </c>
      <c r="F39" s="109"/>
      <c r="G39" s="109"/>
      <c r="H39" s="29" t="s">
        <v>231</v>
      </c>
    </row>
    <row r="40" spans="1:8" s="41" customFormat="1" ht="96.75" customHeight="1">
      <c r="A40" s="27" t="s">
        <v>161</v>
      </c>
      <c r="B40" s="23" t="s">
        <v>132</v>
      </c>
      <c r="C40" s="30" t="s">
        <v>302</v>
      </c>
      <c r="D40" s="27" t="s">
        <v>124</v>
      </c>
      <c r="E40" s="27" t="s">
        <v>125</v>
      </c>
      <c r="F40" s="109"/>
      <c r="G40" s="109"/>
      <c r="H40" s="29" t="s">
        <v>231</v>
      </c>
    </row>
    <row r="41" spans="1:76" s="41" customFormat="1" ht="53.25" customHeight="1">
      <c r="A41" s="27" t="s">
        <v>291</v>
      </c>
      <c r="B41" s="23" t="s">
        <v>295</v>
      </c>
      <c r="C41" s="30" t="s">
        <v>167</v>
      </c>
      <c r="D41" s="27" t="s">
        <v>124</v>
      </c>
      <c r="E41" s="27" t="s">
        <v>125</v>
      </c>
      <c r="F41" s="109"/>
      <c r="G41" s="109"/>
      <c r="H41" s="29" t="s">
        <v>296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</row>
    <row r="42" spans="1:8" s="41" customFormat="1" ht="15.75" customHeight="1">
      <c r="A42" s="110" t="s">
        <v>275</v>
      </c>
      <c r="B42" s="110"/>
      <c r="C42" s="110"/>
      <c r="D42" s="110"/>
      <c r="E42" s="110"/>
      <c r="F42" s="110"/>
      <c r="G42" s="110"/>
      <c r="H42" s="110"/>
    </row>
    <row r="43" spans="1:8" s="41" customFormat="1" ht="144.75" customHeight="1">
      <c r="A43" s="27" t="s">
        <v>70</v>
      </c>
      <c r="B43" s="23" t="s">
        <v>287</v>
      </c>
      <c r="C43" s="30" t="s">
        <v>304</v>
      </c>
      <c r="D43" s="27" t="s">
        <v>124</v>
      </c>
      <c r="E43" s="27" t="s">
        <v>125</v>
      </c>
      <c r="F43" s="109" t="s">
        <v>228</v>
      </c>
      <c r="G43" s="109" t="s">
        <v>229</v>
      </c>
      <c r="H43" s="29" t="s">
        <v>234</v>
      </c>
    </row>
    <row r="44" spans="1:8" s="41" customFormat="1" ht="72.75" customHeight="1">
      <c r="A44" s="27" t="s">
        <v>71</v>
      </c>
      <c r="B44" s="23" t="s">
        <v>269</v>
      </c>
      <c r="C44" s="30" t="s">
        <v>305</v>
      </c>
      <c r="D44" s="27" t="s">
        <v>124</v>
      </c>
      <c r="E44" s="27" t="s">
        <v>125</v>
      </c>
      <c r="F44" s="109"/>
      <c r="G44" s="109"/>
      <c r="H44" s="29" t="s">
        <v>235</v>
      </c>
    </row>
    <row r="45" spans="1:8" s="41" customFormat="1" ht="48.75" customHeight="1">
      <c r="A45" s="27" t="s">
        <v>190</v>
      </c>
      <c r="B45" s="23" t="s">
        <v>270</v>
      </c>
      <c r="C45" s="30" t="s">
        <v>65</v>
      </c>
      <c r="D45" s="27" t="s">
        <v>124</v>
      </c>
      <c r="E45" s="27" t="s">
        <v>125</v>
      </c>
      <c r="F45" s="109"/>
      <c r="G45" s="109"/>
      <c r="H45" s="29" t="s">
        <v>263</v>
      </c>
    </row>
    <row r="46" spans="1:76" s="41" customFormat="1" ht="63.75" customHeight="1">
      <c r="A46" s="27" t="s">
        <v>248</v>
      </c>
      <c r="B46" s="23" t="s">
        <v>72</v>
      </c>
      <c r="C46" s="30" t="s">
        <v>306</v>
      </c>
      <c r="D46" s="27" t="s">
        <v>124</v>
      </c>
      <c r="E46" s="27" t="s">
        <v>125</v>
      </c>
      <c r="F46" s="109"/>
      <c r="G46" s="109"/>
      <c r="H46" s="29" t="s">
        <v>264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76" s="41" customFormat="1" ht="63">
      <c r="A47" s="27" t="s">
        <v>249</v>
      </c>
      <c r="B47" s="23" t="s">
        <v>73</v>
      </c>
      <c r="C47" s="30" t="s">
        <v>189</v>
      </c>
      <c r="D47" s="27" t="s">
        <v>124</v>
      </c>
      <c r="E47" s="27" t="s">
        <v>125</v>
      </c>
      <c r="F47" s="109"/>
      <c r="G47" s="109"/>
      <c r="H47" s="29" t="s">
        <v>264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</row>
    <row r="48" spans="1:8" ht="15.75">
      <c r="A48" s="110" t="s">
        <v>274</v>
      </c>
      <c r="B48" s="110"/>
      <c r="C48" s="110"/>
      <c r="D48" s="110"/>
      <c r="E48" s="110"/>
      <c r="F48" s="110"/>
      <c r="G48" s="110"/>
      <c r="H48" s="110"/>
    </row>
    <row r="49" spans="1:8" ht="51.75" customHeight="1">
      <c r="A49" s="27" t="s">
        <v>76</v>
      </c>
      <c r="B49" s="23" t="s">
        <v>288</v>
      </c>
      <c r="C49" s="30" t="s">
        <v>167</v>
      </c>
      <c r="D49" s="27" t="s">
        <v>124</v>
      </c>
      <c r="E49" s="27" t="s">
        <v>125</v>
      </c>
      <c r="F49" s="109" t="s">
        <v>202</v>
      </c>
      <c r="G49" s="109" t="s">
        <v>203</v>
      </c>
      <c r="H49" s="29" t="s">
        <v>256</v>
      </c>
    </row>
    <row r="50" spans="1:8" ht="47.25" customHeight="1">
      <c r="A50" s="27" t="s">
        <v>251</v>
      </c>
      <c r="B50" s="23" t="s">
        <v>233</v>
      </c>
      <c r="C50" s="30" t="s">
        <v>167</v>
      </c>
      <c r="D50" s="27" t="s">
        <v>124</v>
      </c>
      <c r="E50" s="27" t="s">
        <v>125</v>
      </c>
      <c r="F50" s="109"/>
      <c r="G50" s="109"/>
      <c r="H50" s="29" t="s">
        <v>257</v>
      </c>
    </row>
    <row r="51" spans="1:8" ht="51" customHeight="1">
      <c r="A51" s="27" t="s">
        <v>250</v>
      </c>
      <c r="B51" s="23" t="s">
        <v>289</v>
      </c>
      <c r="C51" s="30" t="s">
        <v>167</v>
      </c>
      <c r="D51" s="27" t="s">
        <v>124</v>
      </c>
      <c r="E51" s="27" t="s">
        <v>125</v>
      </c>
      <c r="F51" s="109"/>
      <c r="G51" s="109"/>
      <c r="H51" s="29" t="s">
        <v>256</v>
      </c>
    </row>
    <row r="52" ht="12.75" customHeight="1"/>
    <row r="53" ht="12.75" customHeight="1"/>
  </sheetData>
  <sheetProtection/>
  <mergeCells count="28">
    <mergeCell ref="F49:F51"/>
    <mergeCell ref="G49:G51"/>
    <mergeCell ref="A3:H3"/>
    <mergeCell ref="F6:F7"/>
    <mergeCell ref="A30:H30"/>
    <mergeCell ref="G6:G7"/>
    <mergeCell ref="H6:H7"/>
    <mergeCell ref="A6:A7"/>
    <mergeCell ref="B6:B7"/>
    <mergeCell ref="C6:C7"/>
    <mergeCell ref="D6:E6"/>
    <mergeCell ref="A4:H4"/>
    <mergeCell ref="A11:H11"/>
    <mergeCell ref="F12:F18"/>
    <mergeCell ref="G12:G18"/>
    <mergeCell ref="F20:F29"/>
    <mergeCell ref="G20:G29"/>
    <mergeCell ref="A19:H19"/>
    <mergeCell ref="A9:H9"/>
    <mergeCell ref="F43:F47"/>
    <mergeCell ref="G43:G47"/>
    <mergeCell ref="A48:H48"/>
    <mergeCell ref="F31:F35"/>
    <mergeCell ref="G31:G35"/>
    <mergeCell ref="A36:H36"/>
    <mergeCell ref="F37:F41"/>
    <mergeCell ref="G37:G41"/>
    <mergeCell ref="A42:H42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scale="63" r:id="rId1"/>
  <rowBreaks count="3" manualBreakCount="3">
    <brk id="18" max="7" man="1"/>
    <brk id="29" max="7" man="1"/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854"/>
  <sheetViews>
    <sheetView tabSelected="1" view="pageBreakPreview" zoomScale="80" zoomScaleNormal="90" zoomScaleSheetLayoutView="80" workbookViewId="0" topLeftCell="A1">
      <selection activeCell="A1" sqref="A1:IV16384"/>
    </sheetView>
  </sheetViews>
  <sheetFormatPr defaultColWidth="9.00390625" defaultRowHeight="12.75"/>
  <cols>
    <col min="1" max="1" width="15.125" style="69" customWidth="1"/>
    <col min="2" max="2" width="47.375" style="69" customWidth="1"/>
    <col min="3" max="3" width="36.25390625" style="69" customWidth="1"/>
    <col min="4" max="4" width="14.375" style="69" customWidth="1"/>
    <col min="5" max="5" width="19.125" style="69" customWidth="1"/>
    <col min="6" max="6" width="19.625" style="69" customWidth="1"/>
    <col min="7" max="7" width="17.875" style="69" customWidth="1"/>
    <col min="8" max="8" width="17.625" style="69" customWidth="1"/>
    <col min="9" max="9" width="19.00390625" style="69" customWidth="1"/>
    <col min="10" max="10" width="20.00390625" style="73" customWidth="1"/>
    <col min="11" max="11" width="6.625" style="69" customWidth="1"/>
    <col min="12" max="12" width="7.125" style="69" customWidth="1"/>
    <col min="13" max="32" width="9.125" style="70" customWidth="1"/>
    <col min="33" max="16384" width="9.125" style="69" customWidth="1"/>
  </cols>
  <sheetData>
    <row r="1" spans="9:32" s="47" customFormat="1" ht="18.75">
      <c r="I1" s="47" t="s">
        <v>175</v>
      </c>
      <c r="J1" s="38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s="47" customFormat="1" ht="18.75">
      <c r="A2" s="67"/>
      <c r="B2" s="67"/>
      <c r="C2" s="67"/>
      <c r="D2" s="67"/>
      <c r="E2" s="67"/>
      <c r="F2" s="67"/>
      <c r="G2" s="38"/>
      <c r="I2" s="38" t="s">
        <v>158</v>
      </c>
      <c r="J2" s="38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47" customFormat="1" ht="16.5" customHeight="1">
      <c r="A3" s="102" t="s">
        <v>307</v>
      </c>
      <c r="B3" s="102"/>
      <c r="C3" s="102"/>
      <c r="D3" s="102"/>
      <c r="E3" s="102"/>
      <c r="F3" s="102"/>
      <c r="G3" s="102"/>
      <c r="H3" s="102"/>
      <c r="I3" s="102"/>
      <c r="J3" s="38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s="47" customFormat="1" ht="19.5" customHeight="1">
      <c r="A4" s="102" t="s">
        <v>126</v>
      </c>
      <c r="B4" s="124"/>
      <c r="C4" s="124"/>
      <c r="D4" s="124"/>
      <c r="E4" s="124"/>
      <c r="F4" s="124"/>
      <c r="G4" s="124"/>
      <c r="H4" s="124"/>
      <c r="I4" s="124"/>
      <c r="J4" s="3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10" ht="50.25" customHeight="1">
      <c r="A5" s="125" t="s">
        <v>21</v>
      </c>
      <c r="B5" s="125" t="s">
        <v>236</v>
      </c>
      <c r="C5" s="125"/>
      <c r="D5" s="98" t="s">
        <v>13</v>
      </c>
      <c r="E5" s="125" t="s">
        <v>237</v>
      </c>
      <c r="F5" s="125"/>
      <c r="G5" s="125"/>
      <c r="H5" s="125"/>
      <c r="I5" s="125"/>
      <c r="J5" s="68"/>
    </row>
    <row r="6" spans="1:10" ht="15">
      <c r="A6" s="125"/>
      <c r="B6" s="125"/>
      <c r="C6" s="125"/>
      <c r="D6" s="96" t="s">
        <v>4</v>
      </c>
      <c r="E6" s="96" t="s">
        <v>15</v>
      </c>
      <c r="F6" s="96">
        <v>2017</v>
      </c>
      <c r="G6" s="96">
        <v>2018</v>
      </c>
      <c r="H6" s="96">
        <v>2019</v>
      </c>
      <c r="I6" s="96">
        <v>2020</v>
      </c>
      <c r="J6" s="68"/>
    </row>
    <row r="7" spans="1:9" ht="15">
      <c r="A7" s="71">
        <v>1</v>
      </c>
      <c r="B7" s="71">
        <v>2</v>
      </c>
      <c r="C7" s="71">
        <v>3</v>
      </c>
      <c r="D7" s="71">
        <v>4</v>
      </c>
      <c r="E7" s="71">
        <v>6</v>
      </c>
      <c r="F7" s="71">
        <v>7</v>
      </c>
      <c r="G7" s="71">
        <v>8</v>
      </c>
      <c r="H7" s="71">
        <v>9</v>
      </c>
      <c r="I7" s="72">
        <v>10</v>
      </c>
    </row>
    <row r="8" spans="1:10" s="50" customFormat="1" ht="18" customHeight="1">
      <c r="A8" s="117"/>
      <c r="B8" s="123" t="s">
        <v>127</v>
      </c>
      <c r="C8" s="99" t="s">
        <v>43</v>
      </c>
      <c r="D8" s="74"/>
      <c r="E8" s="63">
        <f>E10+E21</f>
        <v>5357681.020719999</v>
      </c>
      <c r="F8" s="63">
        <f>F10+F21</f>
        <v>1246616.1297199996</v>
      </c>
      <c r="G8" s="63">
        <f>G10+G21</f>
        <v>1508981.221</v>
      </c>
      <c r="H8" s="63">
        <f>H10+H21</f>
        <v>1301864.2899999998</v>
      </c>
      <c r="I8" s="63">
        <f>I10+I21</f>
        <v>1300219.38</v>
      </c>
      <c r="J8" s="75"/>
    </row>
    <row r="9" spans="1:10" s="50" customFormat="1" ht="15" customHeight="1">
      <c r="A9" s="117"/>
      <c r="B9" s="123"/>
      <c r="C9" s="99" t="s">
        <v>16</v>
      </c>
      <c r="D9" s="62"/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75"/>
    </row>
    <row r="10" spans="1:11" s="50" customFormat="1" ht="14.25" customHeight="1">
      <c r="A10" s="117"/>
      <c r="B10" s="123"/>
      <c r="C10" s="99" t="s">
        <v>17</v>
      </c>
      <c r="D10" s="62"/>
      <c r="E10" s="63">
        <f>F10+G10+H10+I10</f>
        <v>5238366.42072</v>
      </c>
      <c r="F10" s="63">
        <f>F11+F12+F13+F14+F15+F16+F17+F18+F19+F20</f>
        <v>1222497.9797199997</v>
      </c>
      <c r="G10" s="63">
        <f>G11+G12+G13+G14+G15+G16+G17+G18+G19+G20</f>
        <v>1470929.071</v>
      </c>
      <c r="H10" s="63">
        <f>H11+H12+H13+H14+H15+H16+H17+H18+H19+H20</f>
        <v>1273502.14</v>
      </c>
      <c r="I10" s="63">
        <f>I11+I12+I13+I14+I15+I16+I17+I18+I19+I20</f>
        <v>1271437.23</v>
      </c>
      <c r="J10" s="75"/>
      <c r="K10" s="76"/>
    </row>
    <row r="11" spans="1:11" s="50" customFormat="1" ht="14.25" customHeight="1">
      <c r="A11" s="117"/>
      <c r="B11" s="123"/>
      <c r="C11" s="99" t="s">
        <v>17</v>
      </c>
      <c r="D11" s="62" t="s">
        <v>120</v>
      </c>
      <c r="E11" s="63">
        <f aca="true" t="shared" si="0" ref="E11:E20">F11+G11+H11+I11</f>
        <v>0</v>
      </c>
      <c r="F11" s="63">
        <f aca="true" t="shared" si="1" ref="F11:I12">F247</f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75"/>
      <c r="K11" s="76"/>
    </row>
    <row r="12" spans="1:11" s="50" customFormat="1" ht="14.25" customHeight="1">
      <c r="A12" s="117"/>
      <c r="B12" s="123"/>
      <c r="C12" s="99" t="s">
        <v>17</v>
      </c>
      <c r="D12" s="62" t="s">
        <v>121</v>
      </c>
      <c r="E12" s="63">
        <f t="shared" si="0"/>
        <v>0</v>
      </c>
      <c r="F12" s="63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75"/>
      <c r="K12" s="76"/>
    </row>
    <row r="13" spans="1:11" s="50" customFormat="1" ht="14.25" customHeight="1">
      <c r="A13" s="117"/>
      <c r="B13" s="123"/>
      <c r="C13" s="99" t="s">
        <v>17</v>
      </c>
      <c r="D13" s="62" t="s">
        <v>49</v>
      </c>
      <c r="E13" s="63">
        <f t="shared" si="0"/>
        <v>70235.55796</v>
      </c>
      <c r="F13" s="63">
        <f>F45+F249+F350+F403+F464</f>
        <v>19785.55796</v>
      </c>
      <c r="G13" s="63">
        <f>G45+G249+G350+G403+G464</f>
        <v>23050</v>
      </c>
      <c r="H13" s="63">
        <f>H45+H249+H350+H403+H464</f>
        <v>13700</v>
      </c>
      <c r="I13" s="63">
        <f>I45+I249+I350+I403+I464</f>
        <v>13700</v>
      </c>
      <c r="J13" s="75"/>
      <c r="K13" s="76"/>
    </row>
    <row r="14" spans="1:11" s="50" customFormat="1" ht="14.25" customHeight="1">
      <c r="A14" s="117"/>
      <c r="B14" s="123"/>
      <c r="C14" s="99" t="s">
        <v>17</v>
      </c>
      <c r="D14" s="62" t="s">
        <v>52</v>
      </c>
      <c r="E14" s="63">
        <f t="shared" si="0"/>
        <v>99587.03122</v>
      </c>
      <c r="F14" s="63">
        <f>F46+F250+F353+F465</f>
        <v>11287.031219999999</v>
      </c>
      <c r="G14" s="63">
        <f>G46+G250+G353+G465</f>
        <v>61800</v>
      </c>
      <c r="H14" s="63">
        <f>H46+H250+H353+H465</f>
        <v>12700</v>
      </c>
      <c r="I14" s="63">
        <f>I46+I250+I353+I465</f>
        <v>13800.000000000002</v>
      </c>
      <c r="J14" s="75"/>
      <c r="K14" s="76"/>
    </row>
    <row r="15" spans="1:11" s="50" customFormat="1" ht="14.25" customHeight="1">
      <c r="A15" s="117"/>
      <c r="B15" s="123"/>
      <c r="C15" s="99" t="s">
        <v>17</v>
      </c>
      <c r="D15" s="62" t="s">
        <v>68</v>
      </c>
      <c r="E15" s="63">
        <f t="shared" si="0"/>
        <v>3906.5</v>
      </c>
      <c r="F15" s="63">
        <f>F47+F466</f>
        <v>706.5</v>
      </c>
      <c r="G15" s="63">
        <f>G47+G466</f>
        <v>1000</v>
      </c>
      <c r="H15" s="63">
        <f>H47+H466</f>
        <v>1000</v>
      </c>
      <c r="I15" s="63">
        <f>I47+I466</f>
        <v>1200</v>
      </c>
      <c r="J15" s="75"/>
      <c r="K15" s="76"/>
    </row>
    <row r="16" spans="1:11" s="50" customFormat="1" ht="14.25" customHeight="1">
      <c r="A16" s="117"/>
      <c r="B16" s="123"/>
      <c r="C16" s="99" t="s">
        <v>17</v>
      </c>
      <c r="D16" s="62" t="s">
        <v>53</v>
      </c>
      <c r="E16" s="63">
        <f t="shared" si="0"/>
        <v>9863</v>
      </c>
      <c r="F16" s="63">
        <f>F48+F251+F404+F467</f>
        <v>1140</v>
      </c>
      <c r="G16" s="63">
        <f>G48+G251+G404+G467</f>
        <v>6723</v>
      </c>
      <c r="H16" s="63">
        <f>H48+H251+H404+H467</f>
        <v>1000</v>
      </c>
      <c r="I16" s="63">
        <f>I48+I251+I404+I467</f>
        <v>1000</v>
      </c>
      <c r="J16" s="75"/>
      <c r="K16" s="76"/>
    </row>
    <row r="17" spans="1:11" s="50" customFormat="1" ht="14.25" customHeight="1">
      <c r="A17" s="117"/>
      <c r="B17" s="123"/>
      <c r="C17" s="99" t="s">
        <v>17</v>
      </c>
      <c r="D17" s="62" t="s">
        <v>48</v>
      </c>
      <c r="E17" s="63">
        <f t="shared" si="0"/>
        <v>5036669.33154</v>
      </c>
      <c r="F17" s="63">
        <f>F49+F252+F349+F405+F468+F531+F28</f>
        <v>1185353.8905399998</v>
      </c>
      <c r="G17" s="63">
        <f>G49+G252+G349+G405+G468+G531+G28</f>
        <v>1372036.071</v>
      </c>
      <c r="H17" s="63">
        <f>H49+H252+H349+H405+H468+H531+H28</f>
        <v>1241522.14</v>
      </c>
      <c r="I17" s="63">
        <f>I49+I252+I349+I405+I468+I531+I28</f>
        <v>1237757.23</v>
      </c>
      <c r="J17" s="75"/>
      <c r="K17" s="76"/>
    </row>
    <row r="18" spans="1:11" s="50" customFormat="1" ht="14.25" customHeight="1">
      <c r="A18" s="117"/>
      <c r="B18" s="123"/>
      <c r="C18" s="99" t="s">
        <v>17</v>
      </c>
      <c r="D18" s="62" t="s">
        <v>51</v>
      </c>
      <c r="E18" s="63">
        <f t="shared" si="0"/>
        <v>8470</v>
      </c>
      <c r="F18" s="63">
        <f>F352</f>
        <v>1870</v>
      </c>
      <c r="G18" s="63">
        <f>G352</f>
        <v>3000</v>
      </c>
      <c r="H18" s="63">
        <f>H352</f>
        <v>1600</v>
      </c>
      <c r="I18" s="63">
        <f>I352</f>
        <v>2000</v>
      </c>
      <c r="J18" s="75"/>
      <c r="K18" s="76"/>
    </row>
    <row r="19" spans="1:11" s="50" customFormat="1" ht="14.25" customHeight="1">
      <c r="A19" s="117"/>
      <c r="B19" s="123"/>
      <c r="C19" s="99" t="s">
        <v>17</v>
      </c>
      <c r="D19" s="62" t="s">
        <v>54</v>
      </c>
      <c r="E19" s="63">
        <f t="shared" si="0"/>
        <v>4555</v>
      </c>
      <c r="F19" s="63">
        <f>F406+F469</f>
        <v>1275</v>
      </c>
      <c r="G19" s="63">
        <f>G406+G469</f>
        <v>1320</v>
      </c>
      <c r="H19" s="63">
        <f>H406+H469</f>
        <v>980</v>
      </c>
      <c r="I19" s="63">
        <f>I406+I469</f>
        <v>980</v>
      </c>
      <c r="J19" s="75"/>
      <c r="K19" s="76"/>
    </row>
    <row r="20" spans="1:11" s="50" customFormat="1" ht="14.25" customHeight="1">
      <c r="A20" s="117"/>
      <c r="B20" s="123"/>
      <c r="C20" s="99" t="s">
        <v>17</v>
      </c>
      <c r="D20" s="62" t="s">
        <v>50</v>
      </c>
      <c r="E20" s="63">
        <f t="shared" si="0"/>
        <v>5080</v>
      </c>
      <c r="F20" s="63">
        <f>F50+F253+F351+F407+F470</f>
        <v>1080</v>
      </c>
      <c r="G20" s="63">
        <f>G50+G253+G351+G407+G470</f>
        <v>2000</v>
      </c>
      <c r="H20" s="63">
        <f>H50+H253+H351+H407+H470</f>
        <v>1000</v>
      </c>
      <c r="I20" s="63">
        <f>I50+I253+I351+I407+I470</f>
        <v>1000</v>
      </c>
      <c r="J20" s="75"/>
      <c r="K20" s="76"/>
    </row>
    <row r="21" spans="1:10" s="50" customFormat="1" ht="15" customHeight="1">
      <c r="A21" s="117"/>
      <c r="B21" s="123"/>
      <c r="C21" s="99" t="s">
        <v>18</v>
      </c>
      <c r="D21" s="62"/>
      <c r="E21" s="63">
        <f>E51+E254+E354+E532+E408+E471</f>
        <v>119314.6</v>
      </c>
      <c r="F21" s="63">
        <f>F51+F254+F354+F532+F408+F471</f>
        <v>24118.15</v>
      </c>
      <c r="G21" s="63">
        <f>G51+G254+G354+G532+G408+G471</f>
        <v>38052.15</v>
      </c>
      <c r="H21" s="63">
        <f>H51+H254+H354+H532+H408+H471</f>
        <v>28362.15</v>
      </c>
      <c r="I21" s="63">
        <f>I51+I254+I354+I532+I408+I471</f>
        <v>28782.15</v>
      </c>
      <c r="J21" s="75"/>
    </row>
    <row r="22" spans="1:10" s="50" customFormat="1" ht="29.25" customHeight="1">
      <c r="A22" s="117"/>
      <c r="B22" s="123"/>
      <c r="C22" s="99" t="s">
        <v>152</v>
      </c>
      <c r="D22" s="62"/>
      <c r="E22" s="63">
        <f>SUM(F22:I22)</f>
        <v>0</v>
      </c>
      <c r="F22" s="63">
        <v>0</v>
      </c>
      <c r="G22" s="63">
        <v>0</v>
      </c>
      <c r="H22" s="63">
        <v>0</v>
      </c>
      <c r="I22" s="63">
        <v>0</v>
      </c>
      <c r="J22" s="75"/>
    </row>
    <row r="23" spans="1:10" s="50" customFormat="1" ht="14.25" customHeight="1">
      <c r="A23" s="117"/>
      <c r="B23" s="123"/>
      <c r="C23" s="99" t="s">
        <v>153</v>
      </c>
      <c r="D23" s="62"/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75"/>
    </row>
    <row r="24" spans="1:10" s="50" customFormat="1" ht="30" customHeight="1">
      <c r="A24" s="117"/>
      <c r="B24" s="123"/>
      <c r="C24" s="99" t="s">
        <v>154</v>
      </c>
      <c r="D24" s="62"/>
      <c r="E24" s="63">
        <f>SUM(F24:I24)</f>
        <v>0</v>
      </c>
      <c r="F24" s="63">
        <v>0</v>
      </c>
      <c r="G24" s="63">
        <v>0</v>
      </c>
      <c r="H24" s="63">
        <v>0</v>
      </c>
      <c r="I24" s="63">
        <v>0</v>
      </c>
      <c r="J24" s="75"/>
    </row>
    <row r="25" spans="1:10" s="50" customFormat="1" ht="30.75" customHeight="1">
      <c r="A25" s="117"/>
      <c r="B25" s="123"/>
      <c r="C25" s="99" t="s">
        <v>238</v>
      </c>
      <c r="D25" s="62"/>
      <c r="E25" s="63">
        <f>SUM(F25:I25)</f>
        <v>0</v>
      </c>
      <c r="F25" s="63">
        <v>0</v>
      </c>
      <c r="G25" s="63">
        <v>0</v>
      </c>
      <c r="H25" s="63">
        <v>0</v>
      </c>
      <c r="I25" s="63">
        <v>0</v>
      </c>
      <c r="J25" s="75"/>
    </row>
    <row r="26" spans="1:10" s="50" customFormat="1" ht="15" customHeight="1">
      <c r="A26" s="117" t="s">
        <v>19</v>
      </c>
      <c r="B26" s="115" t="s">
        <v>241</v>
      </c>
      <c r="C26" s="99" t="s">
        <v>43</v>
      </c>
      <c r="D26" s="74"/>
      <c r="E26" s="63">
        <f>SUM(E27:E31)</f>
        <v>155602.75944</v>
      </c>
      <c r="F26" s="63">
        <f>SUM(F27:F31)</f>
        <v>36162.69044</v>
      </c>
      <c r="G26" s="63">
        <f>SUM(G27:G31)</f>
        <v>39744.303</v>
      </c>
      <c r="H26" s="63">
        <f>SUM(H27:H31)</f>
        <v>39709.158</v>
      </c>
      <c r="I26" s="63">
        <f>SUM(I27:I31)</f>
        <v>39986.608</v>
      </c>
      <c r="J26" s="75"/>
    </row>
    <row r="27" spans="1:10" s="50" customFormat="1" ht="15" customHeight="1">
      <c r="A27" s="117"/>
      <c r="B27" s="115"/>
      <c r="C27" s="99" t="s">
        <v>16</v>
      </c>
      <c r="D27" s="74"/>
      <c r="E27" s="63">
        <f>SUM(F27:I27)</f>
        <v>0</v>
      </c>
      <c r="F27" s="63">
        <v>0</v>
      </c>
      <c r="G27" s="63">
        <v>0</v>
      </c>
      <c r="H27" s="63">
        <v>0</v>
      </c>
      <c r="I27" s="63">
        <v>0</v>
      </c>
      <c r="J27" s="75"/>
    </row>
    <row r="28" spans="1:10" s="50" customFormat="1" ht="15" customHeight="1">
      <c r="A28" s="117"/>
      <c r="B28" s="115"/>
      <c r="C28" s="99" t="s">
        <v>17</v>
      </c>
      <c r="D28" s="62" t="s">
        <v>48</v>
      </c>
      <c r="E28" s="63">
        <f>E36</f>
        <v>155602.75944</v>
      </c>
      <c r="F28" s="63">
        <f>F36</f>
        <v>36162.69044</v>
      </c>
      <c r="G28" s="63">
        <f>G36</f>
        <v>39744.303</v>
      </c>
      <c r="H28" s="63">
        <f>H36</f>
        <v>39709.158</v>
      </c>
      <c r="I28" s="63">
        <f>I36</f>
        <v>39986.608</v>
      </c>
      <c r="J28" s="75"/>
    </row>
    <row r="29" spans="1:10" s="50" customFormat="1" ht="15" customHeight="1">
      <c r="A29" s="117"/>
      <c r="B29" s="115"/>
      <c r="C29" s="99" t="s">
        <v>18</v>
      </c>
      <c r="D29" s="62"/>
      <c r="E29" s="63">
        <f>SUM(F29:I29)</f>
        <v>0</v>
      </c>
      <c r="F29" s="63">
        <v>0</v>
      </c>
      <c r="G29" s="63">
        <v>0</v>
      </c>
      <c r="H29" s="63">
        <v>0</v>
      </c>
      <c r="I29" s="63">
        <v>0</v>
      </c>
      <c r="J29" s="75"/>
    </row>
    <row r="30" spans="1:10" s="50" customFormat="1" ht="30.75" customHeight="1">
      <c r="A30" s="117"/>
      <c r="B30" s="115"/>
      <c r="C30" s="99" t="s">
        <v>152</v>
      </c>
      <c r="D30" s="62"/>
      <c r="E30" s="63">
        <f>SUM(F30:I30)</f>
        <v>0</v>
      </c>
      <c r="F30" s="63">
        <v>0</v>
      </c>
      <c r="G30" s="63">
        <v>0</v>
      </c>
      <c r="H30" s="63">
        <v>0</v>
      </c>
      <c r="I30" s="63">
        <v>0</v>
      </c>
      <c r="J30" s="75"/>
    </row>
    <row r="31" spans="1:10" s="50" customFormat="1" ht="15" customHeight="1">
      <c r="A31" s="117"/>
      <c r="B31" s="115"/>
      <c r="C31" s="99" t="s">
        <v>153</v>
      </c>
      <c r="D31" s="62"/>
      <c r="E31" s="63">
        <f>SUM(F31:I31)</f>
        <v>0</v>
      </c>
      <c r="F31" s="63">
        <v>0</v>
      </c>
      <c r="G31" s="63">
        <v>0</v>
      </c>
      <c r="H31" s="63">
        <v>0</v>
      </c>
      <c r="I31" s="63">
        <v>0</v>
      </c>
      <c r="J31" s="75"/>
    </row>
    <row r="32" spans="1:10" s="50" customFormat="1" ht="31.5" customHeight="1">
      <c r="A32" s="117"/>
      <c r="B32" s="115"/>
      <c r="C32" s="99" t="s">
        <v>154</v>
      </c>
      <c r="D32" s="62"/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75"/>
    </row>
    <row r="33" spans="1:10" s="50" customFormat="1" ht="33.75" customHeight="1">
      <c r="A33" s="117"/>
      <c r="B33" s="115"/>
      <c r="C33" s="99" t="s">
        <v>238</v>
      </c>
      <c r="D33" s="62"/>
      <c r="E33" s="63">
        <f>SUM(F33:I33)</f>
        <v>0</v>
      </c>
      <c r="F33" s="63">
        <v>0</v>
      </c>
      <c r="G33" s="63">
        <v>0</v>
      </c>
      <c r="H33" s="63">
        <v>0</v>
      </c>
      <c r="I33" s="63">
        <v>0</v>
      </c>
      <c r="J33" s="75"/>
    </row>
    <row r="34" spans="1:10" s="50" customFormat="1" ht="15" customHeight="1">
      <c r="A34" s="117" t="s">
        <v>151</v>
      </c>
      <c r="B34" s="115" t="s">
        <v>290</v>
      </c>
      <c r="C34" s="99" t="s">
        <v>43</v>
      </c>
      <c r="D34" s="74"/>
      <c r="E34" s="63">
        <f>E36</f>
        <v>155602.75944</v>
      </c>
      <c r="F34" s="63">
        <f>F36</f>
        <v>36162.69044</v>
      </c>
      <c r="G34" s="63">
        <f>G36</f>
        <v>39744.303</v>
      </c>
      <c r="H34" s="63">
        <f>H36</f>
        <v>39709.158</v>
      </c>
      <c r="I34" s="63">
        <f>I36</f>
        <v>39986.608</v>
      </c>
      <c r="J34" s="75"/>
    </row>
    <row r="35" spans="1:10" s="50" customFormat="1" ht="15.75" customHeight="1">
      <c r="A35" s="117"/>
      <c r="B35" s="115"/>
      <c r="C35" s="99" t="s">
        <v>16</v>
      </c>
      <c r="D35" s="74"/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75"/>
    </row>
    <row r="36" spans="1:10" s="50" customFormat="1" ht="15.75" customHeight="1">
      <c r="A36" s="117"/>
      <c r="B36" s="115"/>
      <c r="C36" s="99" t="s">
        <v>17</v>
      </c>
      <c r="D36" s="62" t="s">
        <v>48</v>
      </c>
      <c r="E36" s="63">
        <f>F36+G36+H36+I36</f>
        <v>155602.75944</v>
      </c>
      <c r="F36" s="63">
        <v>36162.69044</v>
      </c>
      <c r="G36" s="63">
        <v>39744.303</v>
      </c>
      <c r="H36" s="63">
        <v>39709.158</v>
      </c>
      <c r="I36" s="63">
        <v>39986.608</v>
      </c>
      <c r="J36" s="75"/>
    </row>
    <row r="37" spans="1:10" s="50" customFormat="1" ht="15.75" customHeight="1">
      <c r="A37" s="117"/>
      <c r="B37" s="115"/>
      <c r="C37" s="99" t="s">
        <v>18</v>
      </c>
      <c r="D37" s="62"/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75"/>
    </row>
    <row r="38" spans="1:10" s="50" customFormat="1" ht="30.75" customHeight="1">
      <c r="A38" s="117"/>
      <c r="B38" s="115"/>
      <c r="C38" s="99" t="s">
        <v>152</v>
      </c>
      <c r="D38" s="62"/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75"/>
    </row>
    <row r="39" spans="1:10" s="50" customFormat="1" ht="18" customHeight="1">
      <c r="A39" s="117"/>
      <c r="B39" s="115"/>
      <c r="C39" s="99" t="s">
        <v>153</v>
      </c>
      <c r="D39" s="62"/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75"/>
    </row>
    <row r="40" spans="1:10" s="50" customFormat="1" ht="29.25" customHeight="1">
      <c r="A40" s="117"/>
      <c r="B40" s="115"/>
      <c r="C40" s="99" t="s">
        <v>154</v>
      </c>
      <c r="D40" s="62"/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75"/>
    </row>
    <row r="41" spans="1:10" s="50" customFormat="1" ht="32.25" customHeight="1">
      <c r="A41" s="117"/>
      <c r="B41" s="115"/>
      <c r="C41" s="99" t="s">
        <v>238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75"/>
    </row>
    <row r="42" spans="1:10" s="50" customFormat="1" ht="15" customHeight="1">
      <c r="A42" s="118" t="s">
        <v>193</v>
      </c>
      <c r="B42" s="123" t="s">
        <v>265</v>
      </c>
      <c r="C42" s="99" t="s">
        <v>43</v>
      </c>
      <c r="D42" s="74"/>
      <c r="E42" s="63">
        <f>E44+E51</f>
        <v>4605200.869269999</v>
      </c>
      <c r="F42" s="63">
        <f>F44+F51</f>
        <v>1119412.6111599999</v>
      </c>
      <c r="G42" s="63">
        <f>G44+G51</f>
        <v>1236197.368</v>
      </c>
      <c r="H42" s="63">
        <f>H44+H51</f>
        <v>1124126.3681099997</v>
      </c>
      <c r="I42" s="63">
        <f>I44+I51</f>
        <v>1125464.5219999999</v>
      </c>
      <c r="J42" s="75"/>
    </row>
    <row r="43" spans="1:10" s="50" customFormat="1" ht="15.75" customHeight="1">
      <c r="A43" s="118"/>
      <c r="B43" s="123"/>
      <c r="C43" s="99" t="s">
        <v>16</v>
      </c>
      <c r="D43" s="74"/>
      <c r="E43" s="63">
        <f>SUM(F43:I43)</f>
        <v>0</v>
      </c>
      <c r="F43" s="63">
        <v>0</v>
      </c>
      <c r="G43" s="63">
        <v>0</v>
      </c>
      <c r="H43" s="63">
        <v>0</v>
      </c>
      <c r="I43" s="63">
        <v>0</v>
      </c>
      <c r="J43" s="75"/>
    </row>
    <row r="44" spans="1:10" s="50" customFormat="1" ht="15.75" customHeight="1">
      <c r="A44" s="118"/>
      <c r="B44" s="123"/>
      <c r="C44" s="99" t="s">
        <v>17</v>
      </c>
      <c r="D44" s="62"/>
      <c r="E44" s="63">
        <f>F44+G44+H44+I44</f>
        <v>4553210.869269999</v>
      </c>
      <c r="F44" s="63">
        <f>F45+F46+F47+F48+F49+F50</f>
        <v>1106422.6111599999</v>
      </c>
      <c r="G44" s="63">
        <f>G45+G46+G47+G48+G49+G50</f>
        <v>1223197.368</v>
      </c>
      <c r="H44" s="63">
        <f>H45+H46+H47+H48+H49+H50</f>
        <v>1111126.3681099997</v>
      </c>
      <c r="I44" s="63">
        <f>I45+I46+I47+I48+I49+I50</f>
        <v>1112464.5219999999</v>
      </c>
      <c r="J44" s="75"/>
    </row>
    <row r="45" spans="1:10" s="50" customFormat="1" ht="15.75" customHeight="1">
      <c r="A45" s="118"/>
      <c r="B45" s="123"/>
      <c r="C45" s="99" t="s">
        <v>17</v>
      </c>
      <c r="D45" s="62" t="s">
        <v>49</v>
      </c>
      <c r="E45" s="63">
        <f aca="true" t="shared" si="2" ref="E45:E50">F45+G45+H45+I45</f>
        <v>28849.192</v>
      </c>
      <c r="F45" s="63">
        <f aca="true" t="shared" si="3" ref="F45:I48">F85</f>
        <v>5999.192</v>
      </c>
      <c r="G45" s="63">
        <f t="shared" si="3"/>
        <v>10850</v>
      </c>
      <c r="H45" s="63">
        <f t="shared" si="3"/>
        <v>6000</v>
      </c>
      <c r="I45" s="63">
        <f t="shared" si="3"/>
        <v>6000</v>
      </c>
      <c r="J45" s="75"/>
    </row>
    <row r="46" spans="1:10" s="50" customFormat="1" ht="15.75" customHeight="1">
      <c r="A46" s="118"/>
      <c r="B46" s="123"/>
      <c r="C46" s="99" t="s">
        <v>17</v>
      </c>
      <c r="D46" s="62" t="s">
        <v>52</v>
      </c>
      <c r="E46" s="63">
        <f t="shared" si="2"/>
        <v>2588.98611</v>
      </c>
      <c r="F46" s="63">
        <f>F86+F68</f>
        <v>0</v>
      </c>
      <c r="G46" s="63">
        <f>G86+G68</f>
        <v>2190</v>
      </c>
      <c r="H46" s="63">
        <f>H86+H68</f>
        <v>398.98611</v>
      </c>
      <c r="I46" s="63">
        <f>I86+I68</f>
        <v>0</v>
      </c>
      <c r="J46" s="75"/>
    </row>
    <row r="47" spans="1:10" s="50" customFormat="1" ht="15.75" customHeight="1">
      <c r="A47" s="118"/>
      <c r="B47" s="123"/>
      <c r="C47" s="99" t="s">
        <v>17</v>
      </c>
      <c r="D47" s="62" t="s">
        <v>68</v>
      </c>
      <c r="E47" s="63">
        <f t="shared" si="2"/>
        <v>0</v>
      </c>
      <c r="F47" s="63">
        <f t="shared" si="3"/>
        <v>0</v>
      </c>
      <c r="G47" s="63">
        <f t="shared" si="3"/>
        <v>0</v>
      </c>
      <c r="H47" s="63">
        <f t="shared" si="3"/>
        <v>0</v>
      </c>
      <c r="I47" s="63">
        <f t="shared" si="3"/>
        <v>0</v>
      </c>
      <c r="J47" s="75"/>
    </row>
    <row r="48" spans="1:10" s="50" customFormat="1" ht="15.75" customHeight="1">
      <c r="A48" s="118"/>
      <c r="B48" s="123"/>
      <c r="C48" s="99" t="s">
        <v>17</v>
      </c>
      <c r="D48" s="62" t="s">
        <v>53</v>
      </c>
      <c r="E48" s="63">
        <f t="shared" si="2"/>
        <v>4280</v>
      </c>
      <c r="F48" s="63">
        <f t="shared" si="3"/>
        <v>1140</v>
      </c>
      <c r="G48" s="63">
        <f t="shared" si="3"/>
        <v>1140</v>
      </c>
      <c r="H48" s="63">
        <f t="shared" si="3"/>
        <v>1000</v>
      </c>
      <c r="I48" s="63">
        <f t="shared" si="3"/>
        <v>1000</v>
      </c>
      <c r="J48" s="75"/>
    </row>
    <row r="49" spans="1:10" s="50" customFormat="1" ht="15.75" customHeight="1">
      <c r="A49" s="118"/>
      <c r="B49" s="123"/>
      <c r="C49" s="99" t="s">
        <v>17</v>
      </c>
      <c r="D49" s="62" t="s">
        <v>48</v>
      </c>
      <c r="E49" s="63">
        <f t="shared" si="2"/>
        <v>4517492.691159999</v>
      </c>
      <c r="F49" s="63">
        <f>F58+F67+F76+F89+F215+F223+F238</f>
        <v>1099283.4191599998</v>
      </c>
      <c r="G49" s="63">
        <f>G58+G67+G76+G89+G215+G223+G238</f>
        <v>1209017.368</v>
      </c>
      <c r="H49" s="63">
        <f>H58+H67+H76+H89+H215+H223+H238</f>
        <v>1103727.3819999998</v>
      </c>
      <c r="I49" s="63">
        <f>I58+I67+I76+I89+I215+I223+I238</f>
        <v>1105464.5219999999</v>
      </c>
      <c r="J49" s="75"/>
    </row>
    <row r="50" spans="1:10" s="50" customFormat="1" ht="15.75" customHeight="1">
      <c r="A50" s="118"/>
      <c r="B50" s="123"/>
      <c r="C50" s="99" t="s">
        <v>17</v>
      </c>
      <c r="D50" s="62" t="s">
        <v>50</v>
      </c>
      <c r="E50" s="63">
        <f t="shared" si="2"/>
        <v>0</v>
      </c>
      <c r="F50" s="63">
        <f>F90</f>
        <v>0</v>
      </c>
      <c r="G50" s="63">
        <f>G90</f>
        <v>0</v>
      </c>
      <c r="H50" s="63">
        <f>H90</f>
        <v>0</v>
      </c>
      <c r="I50" s="63">
        <f>I90</f>
        <v>0</v>
      </c>
      <c r="J50" s="75"/>
    </row>
    <row r="51" spans="1:10" s="50" customFormat="1" ht="15">
      <c r="A51" s="118"/>
      <c r="B51" s="123"/>
      <c r="C51" s="99" t="s">
        <v>18</v>
      </c>
      <c r="D51" s="62"/>
      <c r="E51" s="63">
        <f>E91+E224</f>
        <v>51990</v>
      </c>
      <c r="F51" s="63">
        <f>F91+F224</f>
        <v>12990</v>
      </c>
      <c r="G51" s="63">
        <f>G91+G224</f>
        <v>13000</v>
      </c>
      <c r="H51" s="63">
        <f>H91+H224</f>
        <v>13000</v>
      </c>
      <c r="I51" s="63">
        <f>I91+I224</f>
        <v>13000</v>
      </c>
      <c r="J51" s="75"/>
    </row>
    <row r="52" spans="1:10" s="50" customFormat="1" ht="29.25" customHeight="1">
      <c r="A52" s="118"/>
      <c r="B52" s="123"/>
      <c r="C52" s="99" t="s">
        <v>152</v>
      </c>
      <c r="D52" s="62"/>
      <c r="E52" s="63">
        <f>SUM(F52:I52)</f>
        <v>0</v>
      </c>
      <c r="F52" s="63">
        <v>0</v>
      </c>
      <c r="G52" s="63">
        <v>0</v>
      </c>
      <c r="H52" s="63">
        <v>0</v>
      </c>
      <c r="I52" s="63">
        <v>0</v>
      </c>
      <c r="J52" s="75"/>
    </row>
    <row r="53" spans="1:10" s="50" customFormat="1" ht="16.5" customHeight="1">
      <c r="A53" s="118"/>
      <c r="B53" s="123"/>
      <c r="C53" s="99" t="s">
        <v>153</v>
      </c>
      <c r="D53" s="62"/>
      <c r="E53" s="63">
        <f>SUM(F53:I53)</f>
        <v>0</v>
      </c>
      <c r="F53" s="63">
        <v>0</v>
      </c>
      <c r="G53" s="63">
        <v>0</v>
      </c>
      <c r="H53" s="63">
        <v>0</v>
      </c>
      <c r="I53" s="63">
        <v>0</v>
      </c>
      <c r="J53" s="75"/>
    </row>
    <row r="54" spans="1:10" s="50" customFormat="1" ht="29.25" customHeight="1">
      <c r="A54" s="118"/>
      <c r="B54" s="123"/>
      <c r="C54" s="99" t="s">
        <v>154</v>
      </c>
      <c r="D54" s="62"/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75"/>
    </row>
    <row r="55" spans="1:10" s="50" customFormat="1" ht="31.5" customHeight="1">
      <c r="A55" s="118"/>
      <c r="B55" s="123"/>
      <c r="C55" s="99" t="s">
        <v>238</v>
      </c>
      <c r="D55" s="62"/>
      <c r="E55" s="63">
        <f>SUM(F55:I55)</f>
        <v>0</v>
      </c>
      <c r="F55" s="63">
        <v>0</v>
      </c>
      <c r="G55" s="63">
        <v>0</v>
      </c>
      <c r="H55" s="63">
        <v>0</v>
      </c>
      <c r="I55" s="63">
        <v>0</v>
      </c>
      <c r="J55" s="75"/>
    </row>
    <row r="56" spans="1:10" s="50" customFormat="1" ht="15" customHeight="1">
      <c r="A56" s="117" t="s">
        <v>22</v>
      </c>
      <c r="B56" s="115" t="s">
        <v>176</v>
      </c>
      <c r="C56" s="99" t="s">
        <v>43</v>
      </c>
      <c r="D56" s="74"/>
      <c r="E56" s="63">
        <f>E58</f>
        <v>0</v>
      </c>
      <c r="F56" s="63">
        <f>F58</f>
        <v>0</v>
      </c>
      <c r="G56" s="63">
        <f>G58</f>
        <v>0</v>
      </c>
      <c r="H56" s="63">
        <f>H58</f>
        <v>0</v>
      </c>
      <c r="I56" s="63">
        <f>I58</f>
        <v>0</v>
      </c>
      <c r="J56" s="75"/>
    </row>
    <row r="57" spans="1:10" s="50" customFormat="1" ht="15.75" customHeight="1">
      <c r="A57" s="117"/>
      <c r="B57" s="115"/>
      <c r="C57" s="99" t="s">
        <v>16</v>
      </c>
      <c r="D57" s="74"/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75"/>
    </row>
    <row r="58" spans="1:10" s="50" customFormat="1" ht="15.75" customHeight="1">
      <c r="A58" s="117"/>
      <c r="B58" s="115"/>
      <c r="C58" s="99" t="s">
        <v>17</v>
      </c>
      <c r="D58" s="62" t="s">
        <v>48</v>
      </c>
      <c r="E58" s="63">
        <f>F58+G58+H58+I58</f>
        <v>0</v>
      </c>
      <c r="F58" s="63">
        <v>0</v>
      </c>
      <c r="G58" s="63">
        <v>0</v>
      </c>
      <c r="H58" s="63">
        <v>0</v>
      </c>
      <c r="I58" s="63">
        <v>0</v>
      </c>
      <c r="J58" s="75"/>
    </row>
    <row r="59" spans="1:10" s="50" customFormat="1" ht="15.75" customHeight="1">
      <c r="A59" s="117"/>
      <c r="B59" s="115"/>
      <c r="C59" s="99" t="s">
        <v>18</v>
      </c>
      <c r="D59" s="62"/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75"/>
    </row>
    <row r="60" spans="1:10" s="50" customFormat="1" ht="28.5" customHeight="1">
      <c r="A60" s="117"/>
      <c r="B60" s="115"/>
      <c r="C60" s="99" t="s">
        <v>152</v>
      </c>
      <c r="D60" s="62"/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75"/>
    </row>
    <row r="61" spans="1:10" s="50" customFormat="1" ht="17.25" customHeight="1">
      <c r="A61" s="117"/>
      <c r="B61" s="115"/>
      <c r="C61" s="99" t="s">
        <v>153</v>
      </c>
      <c r="D61" s="62"/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75"/>
    </row>
    <row r="62" spans="1:10" s="50" customFormat="1" ht="29.25" customHeight="1">
      <c r="A62" s="117"/>
      <c r="B62" s="115"/>
      <c r="C62" s="99" t="s">
        <v>154</v>
      </c>
      <c r="D62" s="62"/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75"/>
    </row>
    <row r="63" spans="1:10" s="50" customFormat="1" ht="31.5" customHeight="1">
      <c r="A63" s="117"/>
      <c r="B63" s="115"/>
      <c r="C63" s="99" t="s">
        <v>238</v>
      </c>
      <c r="D63" s="62"/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75"/>
    </row>
    <row r="64" spans="1:10" s="50" customFormat="1" ht="15" customHeight="1">
      <c r="A64" s="117" t="s">
        <v>23</v>
      </c>
      <c r="B64" s="115" t="s">
        <v>267</v>
      </c>
      <c r="C64" s="99" t="s">
        <v>43</v>
      </c>
      <c r="D64" s="62"/>
      <c r="E64" s="63">
        <f>E67+E68</f>
        <v>16137.9</v>
      </c>
      <c r="F64" s="63">
        <f>F67+F68</f>
        <v>3227.1</v>
      </c>
      <c r="G64" s="63">
        <f>G67+G68</f>
        <v>4136</v>
      </c>
      <c r="H64" s="63">
        <f>H67+H68</f>
        <v>4301.4</v>
      </c>
      <c r="I64" s="63">
        <f>I67+I68</f>
        <v>4473.4</v>
      </c>
      <c r="J64" s="75"/>
    </row>
    <row r="65" spans="1:10" s="50" customFormat="1" ht="15.75" customHeight="1">
      <c r="A65" s="117"/>
      <c r="B65" s="115"/>
      <c r="C65" s="99" t="s">
        <v>16</v>
      </c>
      <c r="D65" s="62"/>
      <c r="E65" s="63">
        <f aca="true" t="shared" si="4" ref="E65:E73">SUM(F65:I65)</f>
        <v>0</v>
      </c>
      <c r="F65" s="63">
        <v>0</v>
      </c>
      <c r="G65" s="63">
        <v>0</v>
      </c>
      <c r="H65" s="63">
        <v>0</v>
      </c>
      <c r="I65" s="63">
        <v>0</v>
      </c>
      <c r="J65" s="75"/>
    </row>
    <row r="66" spans="1:10" s="50" customFormat="1" ht="15.75" customHeight="1">
      <c r="A66" s="117"/>
      <c r="B66" s="115"/>
      <c r="C66" s="99" t="s">
        <v>17</v>
      </c>
      <c r="D66" s="62"/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75"/>
    </row>
    <row r="67" spans="1:10" s="50" customFormat="1" ht="15.75" customHeight="1">
      <c r="A67" s="117"/>
      <c r="B67" s="115"/>
      <c r="C67" s="99" t="s">
        <v>17</v>
      </c>
      <c r="D67" s="62" t="s">
        <v>48</v>
      </c>
      <c r="E67" s="63">
        <f>F67+G67+H67+I67</f>
        <v>16137.9</v>
      </c>
      <c r="F67" s="63">
        <v>3227.1</v>
      </c>
      <c r="G67" s="63">
        <v>4136</v>
      </c>
      <c r="H67" s="63">
        <v>4301.4</v>
      </c>
      <c r="I67" s="63">
        <v>4473.4</v>
      </c>
      <c r="J67" s="75"/>
    </row>
    <row r="68" spans="1:10" s="50" customFormat="1" ht="15.75" customHeight="1">
      <c r="A68" s="117"/>
      <c r="B68" s="115"/>
      <c r="C68" s="99" t="s">
        <v>17</v>
      </c>
      <c r="D68" s="62" t="s">
        <v>52</v>
      </c>
      <c r="E68" s="63">
        <f>F68+G68+H68+I68</f>
        <v>0</v>
      </c>
      <c r="F68" s="63">
        <v>0</v>
      </c>
      <c r="G68" s="63">
        <v>0</v>
      </c>
      <c r="H68" s="63">
        <v>0</v>
      </c>
      <c r="I68" s="63">
        <v>0</v>
      </c>
      <c r="J68" s="75"/>
    </row>
    <row r="69" spans="1:10" s="50" customFormat="1" ht="15.75" customHeight="1">
      <c r="A69" s="117"/>
      <c r="B69" s="115"/>
      <c r="C69" s="99" t="s">
        <v>18</v>
      </c>
      <c r="D69" s="62"/>
      <c r="E69" s="63">
        <f t="shared" si="4"/>
        <v>0</v>
      </c>
      <c r="F69" s="63">
        <v>0</v>
      </c>
      <c r="G69" s="63">
        <v>0</v>
      </c>
      <c r="H69" s="63">
        <v>0</v>
      </c>
      <c r="I69" s="63">
        <v>0</v>
      </c>
      <c r="J69" s="75"/>
    </row>
    <row r="70" spans="1:10" s="50" customFormat="1" ht="29.25" customHeight="1">
      <c r="A70" s="117"/>
      <c r="B70" s="115"/>
      <c r="C70" s="99" t="s">
        <v>152</v>
      </c>
      <c r="D70" s="62"/>
      <c r="E70" s="63">
        <f t="shared" si="4"/>
        <v>0</v>
      </c>
      <c r="F70" s="63">
        <v>0</v>
      </c>
      <c r="G70" s="63">
        <v>0</v>
      </c>
      <c r="H70" s="63">
        <v>0</v>
      </c>
      <c r="I70" s="63">
        <v>0</v>
      </c>
      <c r="J70" s="75"/>
    </row>
    <row r="71" spans="1:10" s="50" customFormat="1" ht="15.75" customHeight="1">
      <c r="A71" s="117"/>
      <c r="B71" s="115"/>
      <c r="C71" s="99" t="s">
        <v>153</v>
      </c>
      <c r="D71" s="62"/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75"/>
    </row>
    <row r="72" spans="1:10" s="50" customFormat="1" ht="30" customHeight="1">
      <c r="A72" s="117"/>
      <c r="B72" s="115"/>
      <c r="C72" s="99" t="s">
        <v>154</v>
      </c>
      <c r="D72" s="62"/>
      <c r="E72" s="63">
        <f t="shared" si="4"/>
        <v>0</v>
      </c>
      <c r="F72" s="63">
        <v>0</v>
      </c>
      <c r="G72" s="63">
        <v>0</v>
      </c>
      <c r="H72" s="63">
        <v>0</v>
      </c>
      <c r="I72" s="63">
        <v>0</v>
      </c>
      <c r="J72" s="75"/>
    </row>
    <row r="73" spans="1:10" s="50" customFormat="1" ht="31.5" customHeight="1">
      <c r="A73" s="117"/>
      <c r="B73" s="115"/>
      <c r="C73" s="99" t="s">
        <v>238</v>
      </c>
      <c r="D73" s="62"/>
      <c r="E73" s="63">
        <f t="shared" si="4"/>
        <v>0</v>
      </c>
      <c r="F73" s="63">
        <v>0</v>
      </c>
      <c r="G73" s="63">
        <v>0</v>
      </c>
      <c r="H73" s="63">
        <v>0</v>
      </c>
      <c r="I73" s="63">
        <v>0</v>
      </c>
      <c r="J73" s="75"/>
    </row>
    <row r="74" spans="1:10" s="50" customFormat="1" ht="15">
      <c r="A74" s="117" t="s">
        <v>77</v>
      </c>
      <c r="B74" s="115" t="s">
        <v>177</v>
      </c>
      <c r="C74" s="99" t="s">
        <v>43</v>
      </c>
      <c r="D74" s="62"/>
      <c r="E74" s="63">
        <f>E76</f>
        <v>0</v>
      </c>
      <c r="F74" s="63">
        <f>F76</f>
        <v>0</v>
      </c>
      <c r="G74" s="63">
        <f>G76</f>
        <v>0</v>
      </c>
      <c r="H74" s="63">
        <f>H76</f>
        <v>0</v>
      </c>
      <c r="I74" s="63">
        <f>I76</f>
        <v>0</v>
      </c>
      <c r="J74" s="75"/>
    </row>
    <row r="75" spans="1:10" s="50" customFormat="1" ht="18" customHeight="1">
      <c r="A75" s="117"/>
      <c r="B75" s="115"/>
      <c r="C75" s="99" t="s">
        <v>16</v>
      </c>
      <c r="D75" s="62"/>
      <c r="E75" s="63">
        <f aca="true" t="shared" si="5" ref="E75:E81">SUM(F75:I75)</f>
        <v>0</v>
      </c>
      <c r="F75" s="63">
        <v>0</v>
      </c>
      <c r="G75" s="63">
        <v>0</v>
      </c>
      <c r="H75" s="63">
        <v>0</v>
      </c>
      <c r="I75" s="63">
        <v>0</v>
      </c>
      <c r="J75" s="75"/>
    </row>
    <row r="76" spans="1:10" s="50" customFormat="1" ht="15">
      <c r="A76" s="117"/>
      <c r="B76" s="115"/>
      <c r="C76" s="99" t="s">
        <v>17</v>
      </c>
      <c r="D76" s="62" t="s">
        <v>48</v>
      </c>
      <c r="E76" s="63">
        <f>F76+G76+H76+I76</f>
        <v>0</v>
      </c>
      <c r="F76" s="63">
        <v>0</v>
      </c>
      <c r="G76" s="63">
        <v>0</v>
      </c>
      <c r="H76" s="63">
        <v>0</v>
      </c>
      <c r="I76" s="63">
        <v>0</v>
      </c>
      <c r="J76" s="75"/>
    </row>
    <row r="77" spans="1:10" s="50" customFormat="1" ht="15">
      <c r="A77" s="117"/>
      <c r="B77" s="115"/>
      <c r="C77" s="99" t="s">
        <v>18</v>
      </c>
      <c r="D77" s="62"/>
      <c r="E77" s="63">
        <f t="shared" si="5"/>
        <v>0</v>
      </c>
      <c r="F77" s="63">
        <v>0</v>
      </c>
      <c r="G77" s="63">
        <v>0</v>
      </c>
      <c r="H77" s="63">
        <v>0</v>
      </c>
      <c r="I77" s="63">
        <v>0</v>
      </c>
      <c r="J77" s="75"/>
    </row>
    <row r="78" spans="1:10" s="50" customFormat="1" ht="29.25" customHeight="1">
      <c r="A78" s="117"/>
      <c r="B78" s="115"/>
      <c r="C78" s="99" t="s">
        <v>152</v>
      </c>
      <c r="D78" s="62"/>
      <c r="E78" s="63">
        <f t="shared" si="5"/>
        <v>0</v>
      </c>
      <c r="F78" s="63">
        <v>0</v>
      </c>
      <c r="G78" s="63">
        <v>0</v>
      </c>
      <c r="H78" s="63">
        <v>0</v>
      </c>
      <c r="I78" s="63">
        <v>0</v>
      </c>
      <c r="J78" s="75"/>
    </row>
    <row r="79" spans="1:10" s="50" customFormat="1" ht="15" customHeight="1">
      <c r="A79" s="117"/>
      <c r="B79" s="115"/>
      <c r="C79" s="99" t="s">
        <v>153</v>
      </c>
      <c r="D79" s="62"/>
      <c r="E79" s="63">
        <f t="shared" si="5"/>
        <v>0</v>
      </c>
      <c r="F79" s="63">
        <v>0</v>
      </c>
      <c r="G79" s="63">
        <v>0</v>
      </c>
      <c r="H79" s="63">
        <v>0</v>
      </c>
      <c r="I79" s="63">
        <v>0</v>
      </c>
      <c r="J79" s="75"/>
    </row>
    <row r="80" spans="1:10" s="50" customFormat="1" ht="30.75" customHeight="1">
      <c r="A80" s="117"/>
      <c r="B80" s="115"/>
      <c r="C80" s="99" t="s">
        <v>154</v>
      </c>
      <c r="D80" s="62"/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75"/>
    </row>
    <row r="81" spans="1:10" s="50" customFormat="1" ht="30" customHeight="1">
      <c r="A81" s="117"/>
      <c r="B81" s="115"/>
      <c r="C81" s="99" t="s">
        <v>238</v>
      </c>
      <c r="D81" s="62"/>
      <c r="E81" s="63">
        <f t="shared" si="5"/>
        <v>0</v>
      </c>
      <c r="F81" s="63">
        <v>0</v>
      </c>
      <c r="G81" s="63">
        <v>0</v>
      </c>
      <c r="H81" s="63">
        <v>0</v>
      </c>
      <c r="I81" s="63">
        <v>0</v>
      </c>
      <c r="J81" s="75"/>
    </row>
    <row r="82" spans="1:10" s="50" customFormat="1" ht="15">
      <c r="A82" s="117" t="s">
        <v>78</v>
      </c>
      <c r="B82" s="115" t="s">
        <v>178</v>
      </c>
      <c r="C82" s="99" t="s">
        <v>43</v>
      </c>
      <c r="D82" s="62"/>
      <c r="E82" s="63">
        <f>E84+E91</f>
        <v>60086.77991</v>
      </c>
      <c r="F82" s="63">
        <f>F84+F91</f>
        <v>12951.2938</v>
      </c>
      <c r="G82" s="63">
        <f>G84+G91</f>
        <v>20365.5</v>
      </c>
      <c r="H82" s="63">
        <f>H84+H91</f>
        <v>13584.48611</v>
      </c>
      <c r="I82" s="63">
        <f>I84+I91</f>
        <v>13185.5</v>
      </c>
      <c r="J82" s="75"/>
    </row>
    <row r="83" spans="1:10" s="50" customFormat="1" ht="16.5" customHeight="1">
      <c r="A83" s="117"/>
      <c r="B83" s="115"/>
      <c r="C83" s="99" t="s">
        <v>16</v>
      </c>
      <c r="D83" s="62"/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75"/>
    </row>
    <row r="84" spans="1:10" s="50" customFormat="1" ht="15">
      <c r="A84" s="117"/>
      <c r="B84" s="115"/>
      <c r="C84" s="99" t="s">
        <v>17</v>
      </c>
      <c r="D84" s="62"/>
      <c r="E84" s="63">
        <f>E85+E86+E87+E89+E90+E88</f>
        <v>48096.77991</v>
      </c>
      <c r="F84" s="63">
        <f>F85+F86+F87+F89+F90+F88</f>
        <v>9961.2938</v>
      </c>
      <c r="G84" s="63">
        <f>G85+G86+G87+G89+G90+G88</f>
        <v>17365.5</v>
      </c>
      <c r="H84" s="63">
        <f>H85+H86+H87+H89+H90+H88</f>
        <v>10584.48611</v>
      </c>
      <c r="I84" s="63">
        <f>I85+I86+I87+I89+I90+I88</f>
        <v>10185.5</v>
      </c>
      <c r="J84" s="75"/>
    </row>
    <row r="85" spans="1:10" s="50" customFormat="1" ht="15">
      <c r="A85" s="117"/>
      <c r="B85" s="115"/>
      <c r="C85" s="99" t="s">
        <v>17</v>
      </c>
      <c r="D85" s="62" t="s">
        <v>49</v>
      </c>
      <c r="E85" s="63">
        <f>F85+G85+H85+I85</f>
        <v>28849.192</v>
      </c>
      <c r="F85" s="63">
        <v>5999.192</v>
      </c>
      <c r="G85" s="63">
        <v>10850</v>
      </c>
      <c r="H85" s="63">
        <v>6000</v>
      </c>
      <c r="I85" s="63">
        <v>6000</v>
      </c>
      <c r="J85" s="75"/>
    </row>
    <row r="86" spans="1:10" s="50" customFormat="1" ht="15">
      <c r="A86" s="117"/>
      <c r="B86" s="115"/>
      <c r="C86" s="99" t="s">
        <v>17</v>
      </c>
      <c r="D86" s="62" t="s">
        <v>52</v>
      </c>
      <c r="E86" s="63">
        <f aca="true" t="shared" si="6" ref="E86:E91">F86+G86+H86+I86</f>
        <v>2588.98611</v>
      </c>
      <c r="F86" s="63">
        <v>0</v>
      </c>
      <c r="G86" s="63">
        <v>2190</v>
      </c>
      <c r="H86" s="63">
        <v>398.98611</v>
      </c>
      <c r="I86" s="63">
        <v>0</v>
      </c>
      <c r="J86" s="75"/>
    </row>
    <row r="87" spans="1:10" s="50" customFormat="1" ht="15">
      <c r="A87" s="117"/>
      <c r="B87" s="115"/>
      <c r="C87" s="99" t="s">
        <v>17</v>
      </c>
      <c r="D87" s="62" t="s">
        <v>68</v>
      </c>
      <c r="E87" s="63">
        <f t="shared" si="6"/>
        <v>0</v>
      </c>
      <c r="F87" s="63">
        <v>0</v>
      </c>
      <c r="G87" s="63">
        <v>0</v>
      </c>
      <c r="H87" s="63">
        <v>0</v>
      </c>
      <c r="I87" s="63">
        <v>0</v>
      </c>
      <c r="J87" s="75"/>
    </row>
    <row r="88" spans="1:10" s="50" customFormat="1" ht="15">
      <c r="A88" s="117"/>
      <c r="B88" s="115"/>
      <c r="C88" s="99" t="s">
        <v>17</v>
      </c>
      <c r="D88" s="62" t="s">
        <v>53</v>
      </c>
      <c r="E88" s="63">
        <f t="shared" si="6"/>
        <v>4280</v>
      </c>
      <c r="F88" s="63">
        <v>1140</v>
      </c>
      <c r="G88" s="63">
        <v>1140</v>
      </c>
      <c r="H88" s="63">
        <v>1000</v>
      </c>
      <c r="I88" s="63">
        <v>1000</v>
      </c>
      <c r="J88" s="75"/>
    </row>
    <row r="89" spans="1:10" s="50" customFormat="1" ht="15">
      <c r="A89" s="117"/>
      <c r="B89" s="115"/>
      <c r="C89" s="99" t="s">
        <v>17</v>
      </c>
      <c r="D89" s="62" t="s">
        <v>48</v>
      </c>
      <c r="E89" s="63">
        <f t="shared" si="6"/>
        <v>12378.6018</v>
      </c>
      <c r="F89" s="63">
        <v>2822.1018</v>
      </c>
      <c r="G89" s="63">
        <v>3185.5</v>
      </c>
      <c r="H89" s="63">
        <v>3185.5</v>
      </c>
      <c r="I89" s="63">
        <v>3185.5</v>
      </c>
      <c r="J89" s="75"/>
    </row>
    <row r="90" spans="1:10" s="50" customFormat="1" ht="15">
      <c r="A90" s="117"/>
      <c r="B90" s="115"/>
      <c r="C90" s="99" t="s">
        <v>17</v>
      </c>
      <c r="D90" s="62" t="s">
        <v>50</v>
      </c>
      <c r="E90" s="63">
        <f t="shared" si="6"/>
        <v>0</v>
      </c>
      <c r="F90" s="63">
        <v>0</v>
      </c>
      <c r="G90" s="63">
        <v>0</v>
      </c>
      <c r="H90" s="63">
        <v>0</v>
      </c>
      <c r="I90" s="63">
        <v>0</v>
      </c>
      <c r="J90" s="75"/>
    </row>
    <row r="91" spans="1:10" s="50" customFormat="1" ht="15">
      <c r="A91" s="117"/>
      <c r="B91" s="115"/>
      <c r="C91" s="99" t="s">
        <v>18</v>
      </c>
      <c r="D91" s="62"/>
      <c r="E91" s="63">
        <f t="shared" si="6"/>
        <v>11990</v>
      </c>
      <c r="F91" s="63">
        <f>F99+F111+F125</f>
        <v>2990</v>
      </c>
      <c r="G91" s="63">
        <f>G99+G111+G125</f>
        <v>3000</v>
      </c>
      <c r="H91" s="63">
        <f>H99+H111+H125</f>
        <v>3000</v>
      </c>
      <c r="I91" s="63">
        <f>I99+I111+I125</f>
        <v>3000</v>
      </c>
      <c r="J91" s="75"/>
    </row>
    <row r="92" spans="1:10" s="50" customFormat="1" ht="30.75" customHeight="1">
      <c r="A92" s="117"/>
      <c r="B92" s="115"/>
      <c r="C92" s="99" t="s">
        <v>152</v>
      </c>
      <c r="D92" s="62"/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75"/>
    </row>
    <row r="93" spans="1:10" s="50" customFormat="1" ht="15" customHeight="1">
      <c r="A93" s="117"/>
      <c r="B93" s="115"/>
      <c r="C93" s="99" t="s">
        <v>153</v>
      </c>
      <c r="D93" s="62"/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75"/>
    </row>
    <row r="94" spans="1:10" s="50" customFormat="1" ht="30" customHeight="1">
      <c r="A94" s="117"/>
      <c r="B94" s="115"/>
      <c r="C94" s="99" t="s">
        <v>154</v>
      </c>
      <c r="D94" s="62"/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75"/>
    </row>
    <row r="95" spans="1:10" s="50" customFormat="1" ht="32.25" customHeight="1">
      <c r="A95" s="117"/>
      <c r="B95" s="115"/>
      <c r="C95" s="99" t="s">
        <v>238</v>
      </c>
      <c r="D95" s="62"/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75"/>
    </row>
    <row r="96" spans="1:10" s="50" customFormat="1" ht="15" customHeight="1" hidden="1">
      <c r="A96" s="117" t="s">
        <v>79</v>
      </c>
      <c r="B96" s="115" t="s">
        <v>80</v>
      </c>
      <c r="C96" s="99" t="s">
        <v>43</v>
      </c>
      <c r="D96" s="62"/>
      <c r="E96" s="63">
        <f aca="true" t="shared" si="7" ref="E96:E128">SUM(F96:I96)</f>
        <v>0</v>
      </c>
      <c r="F96" s="63">
        <v>0</v>
      </c>
      <c r="G96" s="63">
        <v>0</v>
      </c>
      <c r="H96" s="63">
        <v>0</v>
      </c>
      <c r="I96" s="63">
        <v>0</v>
      </c>
      <c r="J96" s="75"/>
    </row>
    <row r="97" spans="1:10" s="50" customFormat="1" ht="15" customHeight="1" hidden="1">
      <c r="A97" s="117"/>
      <c r="B97" s="115"/>
      <c r="C97" s="99" t="s">
        <v>16</v>
      </c>
      <c r="D97" s="62"/>
      <c r="E97" s="63">
        <f t="shared" si="7"/>
        <v>0</v>
      </c>
      <c r="F97" s="63">
        <v>0</v>
      </c>
      <c r="G97" s="63">
        <v>0</v>
      </c>
      <c r="H97" s="63">
        <v>0</v>
      </c>
      <c r="I97" s="63">
        <v>0</v>
      </c>
      <c r="J97" s="75"/>
    </row>
    <row r="98" spans="1:10" s="50" customFormat="1" ht="15" hidden="1">
      <c r="A98" s="117"/>
      <c r="B98" s="115"/>
      <c r="C98" s="99" t="s">
        <v>17</v>
      </c>
      <c r="D98" s="62" t="s">
        <v>48</v>
      </c>
      <c r="E98" s="63">
        <f t="shared" si="7"/>
        <v>400</v>
      </c>
      <c r="F98" s="63">
        <v>100</v>
      </c>
      <c r="G98" s="63">
        <v>100</v>
      </c>
      <c r="H98" s="63">
        <v>100</v>
      </c>
      <c r="I98" s="63">
        <v>100</v>
      </c>
      <c r="J98" s="75"/>
    </row>
    <row r="99" spans="1:10" s="50" customFormat="1" ht="15" hidden="1">
      <c r="A99" s="117"/>
      <c r="B99" s="115"/>
      <c r="C99" s="99" t="s">
        <v>18</v>
      </c>
      <c r="D99" s="62"/>
      <c r="E99" s="63">
        <f t="shared" si="7"/>
        <v>400</v>
      </c>
      <c r="F99" s="63">
        <v>100</v>
      </c>
      <c r="G99" s="63">
        <v>100</v>
      </c>
      <c r="H99" s="63">
        <v>100</v>
      </c>
      <c r="I99" s="63">
        <v>100</v>
      </c>
      <c r="J99" s="75"/>
    </row>
    <row r="100" spans="1:10" s="50" customFormat="1" ht="30" hidden="1">
      <c r="A100" s="117"/>
      <c r="B100" s="115"/>
      <c r="C100" s="99" t="s">
        <v>14</v>
      </c>
      <c r="D100" s="62"/>
      <c r="E100" s="63">
        <f t="shared" si="7"/>
        <v>0</v>
      </c>
      <c r="F100" s="63">
        <v>0</v>
      </c>
      <c r="G100" s="63">
        <v>0</v>
      </c>
      <c r="H100" s="63">
        <v>0</v>
      </c>
      <c r="I100" s="63">
        <v>0</v>
      </c>
      <c r="J100" s="75"/>
    </row>
    <row r="101" spans="1:10" s="50" customFormat="1" ht="15" hidden="1">
      <c r="A101" s="117"/>
      <c r="B101" s="115"/>
      <c r="C101" s="99" t="s">
        <v>20</v>
      </c>
      <c r="D101" s="62"/>
      <c r="E101" s="63">
        <f t="shared" si="7"/>
        <v>0</v>
      </c>
      <c r="F101" s="63">
        <v>0</v>
      </c>
      <c r="G101" s="63">
        <v>0</v>
      </c>
      <c r="H101" s="63">
        <v>0</v>
      </c>
      <c r="I101" s="63">
        <v>0</v>
      </c>
      <c r="J101" s="75"/>
    </row>
    <row r="102" spans="1:10" s="50" customFormat="1" ht="30" hidden="1">
      <c r="A102" s="117"/>
      <c r="B102" s="115"/>
      <c r="C102" s="99" t="s">
        <v>74</v>
      </c>
      <c r="D102" s="62"/>
      <c r="E102" s="63">
        <f t="shared" si="7"/>
        <v>0</v>
      </c>
      <c r="F102" s="63">
        <v>0</v>
      </c>
      <c r="G102" s="63">
        <v>0</v>
      </c>
      <c r="H102" s="63">
        <v>0</v>
      </c>
      <c r="I102" s="63">
        <v>0</v>
      </c>
      <c r="J102" s="75"/>
    </row>
    <row r="103" spans="1:10" ht="16.5" customHeight="1" hidden="1" collapsed="1">
      <c r="A103" s="118" t="s">
        <v>81</v>
      </c>
      <c r="B103" s="115" t="s">
        <v>82</v>
      </c>
      <c r="C103" s="99" t="s">
        <v>43</v>
      </c>
      <c r="D103" s="74"/>
      <c r="E103" s="63">
        <f t="shared" si="7"/>
        <v>44000</v>
      </c>
      <c r="F103" s="63">
        <f>SUM(F104:F114)</f>
        <v>11000</v>
      </c>
      <c r="G103" s="63">
        <f>SUM(G104:G114)</f>
        <v>11000</v>
      </c>
      <c r="H103" s="63">
        <f>SUM(H104:H114)</f>
        <v>11000</v>
      </c>
      <c r="I103" s="63">
        <f>SUM(I104:I114)</f>
        <v>11000</v>
      </c>
      <c r="J103" s="77"/>
    </row>
    <row r="104" spans="1:10" ht="15.75" customHeight="1" hidden="1">
      <c r="A104" s="118"/>
      <c r="B104" s="115"/>
      <c r="C104" s="99" t="s">
        <v>16</v>
      </c>
      <c r="D104" s="74"/>
      <c r="E104" s="63">
        <f t="shared" si="7"/>
        <v>0</v>
      </c>
      <c r="F104" s="63">
        <v>0</v>
      </c>
      <c r="G104" s="63">
        <v>0</v>
      </c>
      <c r="H104" s="63">
        <v>0</v>
      </c>
      <c r="I104" s="63">
        <v>0</v>
      </c>
      <c r="J104" s="77"/>
    </row>
    <row r="105" spans="1:10" ht="14.25" customHeight="1" hidden="1">
      <c r="A105" s="118"/>
      <c r="B105" s="115"/>
      <c r="C105" s="99" t="s">
        <v>17</v>
      </c>
      <c r="D105" s="62"/>
      <c r="E105" s="63">
        <f t="shared" si="7"/>
        <v>6000</v>
      </c>
      <c r="F105" s="63">
        <v>1500</v>
      </c>
      <c r="G105" s="63">
        <v>1500</v>
      </c>
      <c r="H105" s="63">
        <v>1500</v>
      </c>
      <c r="I105" s="63">
        <v>1500</v>
      </c>
      <c r="J105" s="77"/>
    </row>
    <row r="106" spans="1:10" ht="14.25" customHeight="1" hidden="1">
      <c r="A106" s="118"/>
      <c r="B106" s="115"/>
      <c r="C106" s="99" t="s">
        <v>17</v>
      </c>
      <c r="D106" s="62" t="s">
        <v>49</v>
      </c>
      <c r="E106" s="63">
        <v>6000</v>
      </c>
      <c r="F106" s="63">
        <v>1500</v>
      </c>
      <c r="G106" s="63">
        <v>1500</v>
      </c>
      <c r="H106" s="63">
        <v>1500</v>
      </c>
      <c r="I106" s="63">
        <v>1500</v>
      </c>
      <c r="J106" s="77"/>
    </row>
    <row r="107" spans="1:10" ht="14.25" customHeight="1" hidden="1">
      <c r="A107" s="118"/>
      <c r="B107" s="115"/>
      <c r="C107" s="99" t="s">
        <v>17</v>
      </c>
      <c r="D107" s="62" t="s">
        <v>52</v>
      </c>
      <c r="E107" s="63">
        <v>6000</v>
      </c>
      <c r="F107" s="63">
        <v>1500</v>
      </c>
      <c r="G107" s="63">
        <v>1500</v>
      </c>
      <c r="H107" s="63">
        <v>1500</v>
      </c>
      <c r="I107" s="63">
        <v>1500</v>
      </c>
      <c r="J107" s="77"/>
    </row>
    <row r="108" spans="1:10" ht="14.25" customHeight="1" hidden="1">
      <c r="A108" s="118"/>
      <c r="B108" s="115"/>
      <c r="C108" s="99" t="s">
        <v>17</v>
      </c>
      <c r="D108" s="62" t="s">
        <v>68</v>
      </c>
      <c r="E108" s="63">
        <v>6000</v>
      </c>
      <c r="F108" s="63">
        <v>1500</v>
      </c>
      <c r="G108" s="63">
        <v>1500</v>
      </c>
      <c r="H108" s="63">
        <v>1500</v>
      </c>
      <c r="I108" s="63">
        <v>1500</v>
      </c>
      <c r="J108" s="77"/>
    </row>
    <row r="109" spans="1:10" ht="14.25" customHeight="1" hidden="1">
      <c r="A109" s="118"/>
      <c r="B109" s="115"/>
      <c r="C109" s="99" t="s">
        <v>17</v>
      </c>
      <c r="D109" s="62" t="s">
        <v>53</v>
      </c>
      <c r="E109" s="63">
        <v>6000</v>
      </c>
      <c r="F109" s="63">
        <v>1500</v>
      </c>
      <c r="G109" s="63">
        <v>1500</v>
      </c>
      <c r="H109" s="63">
        <v>1500</v>
      </c>
      <c r="I109" s="63">
        <v>1500</v>
      </c>
      <c r="J109" s="77"/>
    </row>
    <row r="110" spans="1:10" ht="14.25" customHeight="1" hidden="1">
      <c r="A110" s="118"/>
      <c r="B110" s="115"/>
      <c r="C110" s="99" t="s">
        <v>17</v>
      </c>
      <c r="D110" s="72">
        <v>847</v>
      </c>
      <c r="E110" s="63">
        <v>6000</v>
      </c>
      <c r="F110" s="63">
        <v>1500</v>
      </c>
      <c r="G110" s="63">
        <v>1500</v>
      </c>
      <c r="H110" s="63">
        <v>1500</v>
      </c>
      <c r="I110" s="63">
        <v>1500</v>
      </c>
      <c r="J110" s="77"/>
    </row>
    <row r="111" spans="1:10" ht="16.5" customHeight="1" hidden="1">
      <c r="A111" s="118"/>
      <c r="B111" s="115"/>
      <c r="C111" s="99" t="s">
        <v>18</v>
      </c>
      <c r="D111" s="62"/>
      <c r="E111" s="63">
        <f t="shared" si="7"/>
        <v>8000</v>
      </c>
      <c r="F111" s="63">
        <v>2000</v>
      </c>
      <c r="G111" s="63">
        <v>2000</v>
      </c>
      <c r="H111" s="63">
        <v>2000</v>
      </c>
      <c r="I111" s="63">
        <v>2000</v>
      </c>
      <c r="J111" s="77"/>
    </row>
    <row r="112" spans="1:10" ht="15" customHeight="1" hidden="1">
      <c r="A112" s="118"/>
      <c r="B112" s="115"/>
      <c r="C112" s="99" t="s">
        <v>14</v>
      </c>
      <c r="D112" s="62"/>
      <c r="E112" s="63">
        <f t="shared" si="7"/>
        <v>0</v>
      </c>
      <c r="F112" s="63">
        <v>0</v>
      </c>
      <c r="G112" s="63">
        <v>0</v>
      </c>
      <c r="H112" s="63">
        <v>0</v>
      </c>
      <c r="I112" s="63">
        <v>0</v>
      </c>
      <c r="J112" s="77"/>
    </row>
    <row r="113" spans="1:10" ht="17.25" customHeight="1" hidden="1">
      <c r="A113" s="118"/>
      <c r="B113" s="115"/>
      <c r="C113" s="99" t="s">
        <v>20</v>
      </c>
      <c r="D113" s="62"/>
      <c r="E113" s="63">
        <f t="shared" si="7"/>
        <v>0</v>
      </c>
      <c r="F113" s="63">
        <v>0</v>
      </c>
      <c r="G113" s="63">
        <v>0</v>
      </c>
      <c r="H113" s="63">
        <v>0</v>
      </c>
      <c r="I113" s="63">
        <v>0</v>
      </c>
      <c r="J113" s="77"/>
    </row>
    <row r="114" spans="1:10" ht="30" customHeight="1" hidden="1">
      <c r="A114" s="118"/>
      <c r="B114" s="115"/>
      <c r="C114" s="99" t="s">
        <v>74</v>
      </c>
      <c r="D114" s="62"/>
      <c r="E114" s="63">
        <f t="shared" si="7"/>
        <v>0</v>
      </c>
      <c r="F114" s="63">
        <v>0</v>
      </c>
      <c r="G114" s="63">
        <v>0</v>
      </c>
      <c r="H114" s="63">
        <v>0</v>
      </c>
      <c r="I114" s="63">
        <v>0</v>
      </c>
      <c r="J114" s="77"/>
    </row>
    <row r="115" spans="1:10" ht="16.5" customHeight="1" hidden="1">
      <c r="A115" s="117" t="s">
        <v>83</v>
      </c>
      <c r="B115" s="116" t="s">
        <v>84</v>
      </c>
      <c r="C115" s="97" t="s">
        <v>43</v>
      </c>
      <c r="D115" s="62"/>
      <c r="E115" s="63">
        <f t="shared" si="7"/>
        <v>40000</v>
      </c>
      <c r="F115" s="63">
        <f>SUM(F116:F120)</f>
        <v>10000</v>
      </c>
      <c r="G115" s="63">
        <f>SUM(G116:G120)</f>
        <v>10000</v>
      </c>
      <c r="H115" s="63">
        <f>SUM(H116:H120)</f>
        <v>10000</v>
      </c>
      <c r="I115" s="63">
        <f>SUM(I116:I120)</f>
        <v>10000</v>
      </c>
      <c r="J115" s="77"/>
    </row>
    <row r="116" spans="1:10" ht="17.25" customHeight="1" hidden="1">
      <c r="A116" s="117"/>
      <c r="B116" s="116"/>
      <c r="C116" s="97" t="s">
        <v>16</v>
      </c>
      <c r="D116" s="62"/>
      <c r="E116" s="63">
        <f t="shared" si="7"/>
        <v>0</v>
      </c>
      <c r="F116" s="63">
        <v>0</v>
      </c>
      <c r="G116" s="63">
        <v>0</v>
      </c>
      <c r="H116" s="63">
        <v>0</v>
      </c>
      <c r="I116" s="63">
        <v>0</v>
      </c>
      <c r="J116" s="77"/>
    </row>
    <row r="117" spans="1:10" ht="15" hidden="1">
      <c r="A117" s="117"/>
      <c r="B117" s="116"/>
      <c r="C117" s="97" t="s">
        <v>17</v>
      </c>
      <c r="D117" s="62" t="s">
        <v>48</v>
      </c>
      <c r="E117" s="63">
        <f t="shared" si="7"/>
        <v>40000</v>
      </c>
      <c r="F117" s="63">
        <v>10000</v>
      </c>
      <c r="G117" s="63">
        <v>10000</v>
      </c>
      <c r="H117" s="63">
        <v>10000</v>
      </c>
      <c r="I117" s="63">
        <v>10000</v>
      </c>
      <c r="J117" s="77"/>
    </row>
    <row r="118" spans="1:10" ht="15" hidden="1">
      <c r="A118" s="117"/>
      <c r="B118" s="116"/>
      <c r="C118" s="97" t="s">
        <v>18</v>
      </c>
      <c r="D118" s="62"/>
      <c r="E118" s="63">
        <f t="shared" si="7"/>
        <v>0</v>
      </c>
      <c r="F118" s="63">
        <v>0</v>
      </c>
      <c r="G118" s="63">
        <v>0</v>
      </c>
      <c r="H118" s="63">
        <v>0</v>
      </c>
      <c r="I118" s="63">
        <v>0</v>
      </c>
      <c r="J118" s="77"/>
    </row>
    <row r="119" spans="1:10" ht="30" hidden="1">
      <c r="A119" s="117"/>
      <c r="B119" s="116"/>
      <c r="C119" s="97" t="s">
        <v>14</v>
      </c>
      <c r="D119" s="62"/>
      <c r="E119" s="63">
        <f t="shared" si="7"/>
        <v>0</v>
      </c>
      <c r="F119" s="63">
        <v>0</v>
      </c>
      <c r="G119" s="63">
        <v>0</v>
      </c>
      <c r="H119" s="63">
        <v>0</v>
      </c>
      <c r="I119" s="63">
        <v>0</v>
      </c>
      <c r="J119" s="77"/>
    </row>
    <row r="120" spans="1:10" ht="15" hidden="1">
      <c r="A120" s="117"/>
      <c r="B120" s="116"/>
      <c r="C120" s="97" t="s">
        <v>20</v>
      </c>
      <c r="D120" s="62"/>
      <c r="E120" s="63">
        <f t="shared" si="7"/>
        <v>0</v>
      </c>
      <c r="F120" s="63">
        <v>0</v>
      </c>
      <c r="G120" s="63">
        <v>0</v>
      </c>
      <c r="H120" s="63">
        <v>0</v>
      </c>
      <c r="I120" s="63">
        <v>0</v>
      </c>
      <c r="J120" s="77"/>
    </row>
    <row r="121" spans="1:10" ht="30" hidden="1">
      <c r="A121" s="117"/>
      <c r="B121" s="116"/>
      <c r="C121" s="97" t="s">
        <v>74</v>
      </c>
      <c r="D121" s="62"/>
      <c r="E121" s="63">
        <f t="shared" si="7"/>
        <v>0</v>
      </c>
      <c r="F121" s="63">
        <v>0</v>
      </c>
      <c r="G121" s="63">
        <v>0</v>
      </c>
      <c r="H121" s="63">
        <v>0</v>
      </c>
      <c r="I121" s="63">
        <v>0</v>
      </c>
      <c r="J121" s="77"/>
    </row>
    <row r="122" spans="1:10" ht="16.5" customHeight="1" hidden="1">
      <c r="A122" s="117" t="s">
        <v>85</v>
      </c>
      <c r="B122" s="116" t="s">
        <v>86</v>
      </c>
      <c r="C122" s="97" t="s">
        <v>43</v>
      </c>
      <c r="D122" s="62"/>
      <c r="E122" s="63">
        <f>E125+E124</f>
        <v>53575</v>
      </c>
      <c r="F122" s="63">
        <f>F125+F124</f>
        <v>13375</v>
      </c>
      <c r="G122" s="63">
        <f>G125+G124</f>
        <v>13400</v>
      </c>
      <c r="H122" s="63">
        <f>H125+H124</f>
        <v>13400</v>
      </c>
      <c r="I122" s="63">
        <f>I125+I124</f>
        <v>13400</v>
      </c>
      <c r="J122" s="77"/>
    </row>
    <row r="123" spans="1:10" ht="17.25" customHeight="1" hidden="1">
      <c r="A123" s="117"/>
      <c r="B123" s="116"/>
      <c r="C123" s="97" t="s">
        <v>16</v>
      </c>
      <c r="D123" s="62"/>
      <c r="E123" s="63">
        <f t="shared" si="7"/>
        <v>0</v>
      </c>
      <c r="F123" s="63">
        <v>0</v>
      </c>
      <c r="G123" s="63">
        <v>0</v>
      </c>
      <c r="H123" s="63">
        <v>0</v>
      </c>
      <c r="I123" s="63">
        <v>0</v>
      </c>
      <c r="J123" s="77"/>
    </row>
    <row r="124" spans="1:10" ht="15" hidden="1">
      <c r="A124" s="117"/>
      <c r="B124" s="116"/>
      <c r="C124" s="97" t="s">
        <v>17</v>
      </c>
      <c r="D124" s="62" t="s">
        <v>48</v>
      </c>
      <c r="E124" s="63">
        <f t="shared" si="7"/>
        <v>49985</v>
      </c>
      <c r="F124" s="63">
        <f>11600+885</f>
        <v>12485</v>
      </c>
      <c r="G124" s="63">
        <v>12500</v>
      </c>
      <c r="H124" s="63">
        <v>12500</v>
      </c>
      <c r="I124" s="63">
        <v>12500</v>
      </c>
      <c r="J124" s="77"/>
    </row>
    <row r="125" spans="1:10" ht="15" hidden="1">
      <c r="A125" s="117"/>
      <c r="B125" s="116"/>
      <c r="C125" s="97" t="s">
        <v>18</v>
      </c>
      <c r="D125" s="62"/>
      <c r="E125" s="63">
        <f t="shared" si="7"/>
        <v>3590</v>
      </c>
      <c r="F125" s="63">
        <v>890</v>
      </c>
      <c r="G125" s="63">
        <v>900</v>
      </c>
      <c r="H125" s="63">
        <v>900</v>
      </c>
      <c r="I125" s="63">
        <v>900</v>
      </c>
      <c r="J125" s="77"/>
    </row>
    <row r="126" spans="1:10" ht="30" hidden="1">
      <c r="A126" s="117"/>
      <c r="B126" s="116"/>
      <c r="C126" s="97" t="s">
        <v>14</v>
      </c>
      <c r="D126" s="62"/>
      <c r="E126" s="63">
        <f t="shared" si="7"/>
        <v>0</v>
      </c>
      <c r="F126" s="63">
        <v>0</v>
      </c>
      <c r="G126" s="63">
        <v>0</v>
      </c>
      <c r="H126" s="63">
        <v>0</v>
      </c>
      <c r="I126" s="63">
        <v>0</v>
      </c>
      <c r="J126" s="77"/>
    </row>
    <row r="127" spans="1:10" ht="15" hidden="1">
      <c r="A127" s="117"/>
      <c r="B127" s="116"/>
      <c r="C127" s="97" t="s">
        <v>20</v>
      </c>
      <c r="D127" s="62"/>
      <c r="E127" s="63">
        <f t="shared" si="7"/>
        <v>0</v>
      </c>
      <c r="F127" s="63">
        <v>0</v>
      </c>
      <c r="G127" s="63">
        <v>0</v>
      </c>
      <c r="H127" s="63">
        <v>0</v>
      </c>
      <c r="I127" s="63">
        <v>0</v>
      </c>
      <c r="J127" s="77"/>
    </row>
    <row r="128" spans="1:10" ht="30" hidden="1">
      <c r="A128" s="117"/>
      <c r="B128" s="116"/>
      <c r="C128" s="97" t="s">
        <v>74</v>
      </c>
      <c r="D128" s="62"/>
      <c r="E128" s="63">
        <f t="shared" si="7"/>
        <v>0</v>
      </c>
      <c r="F128" s="63">
        <v>0</v>
      </c>
      <c r="G128" s="63">
        <v>0</v>
      </c>
      <c r="H128" s="63">
        <v>0</v>
      </c>
      <c r="I128" s="63">
        <v>0</v>
      </c>
      <c r="J128" s="77"/>
    </row>
    <row r="129" spans="1:10" ht="15" customHeight="1" hidden="1" collapsed="1">
      <c r="A129" s="117" t="s">
        <v>87</v>
      </c>
      <c r="B129" s="115" t="s">
        <v>88</v>
      </c>
      <c r="C129" s="97" t="s">
        <v>43</v>
      </c>
      <c r="D129" s="62"/>
      <c r="E129" s="63">
        <f>SUM(F129:I129)</f>
        <v>6500</v>
      </c>
      <c r="F129" s="63">
        <f>SUM(F130:F135)</f>
        <v>0</v>
      </c>
      <c r="G129" s="63">
        <f>SUM(G130:G135)</f>
        <v>0</v>
      </c>
      <c r="H129" s="63">
        <f>SUM(H130:H135)</f>
        <v>0</v>
      </c>
      <c r="I129" s="63">
        <f>SUM(I130:I135)</f>
        <v>6500</v>
      </c>
      <c r="J129" s="77"/>
    </row>
    <row r="130" spans="1:10" ht="16.5" customHeight="1" hidden="1">
      <c r="A130" s="117"/>
      <c r="B130" s="115"/>
      <c r="C130" s="97" t="s">
        <v>16</v>
      </c>
      <c r="D130" s="62"/>
      <c r="E130" s="63">
        <f aca="true" t="shared" si="8" ref="E130:E135">SUM(F130:I130)</f>
        <v>0</v>
      </c>
      <c r="F130" s="63">
        <v>0</v>
      </c>
      <c r="G130" s="63">
        <v>0</v>
      </c>
      <c r="H130" s="63">
        <v>0</v>
      </c>
      <c r="I130" s="63">
        <f>SUM(J116:J116)</f>
        <v>0</v>
      </c>
      <c r="J130" s="77"/>
    </row>
    <row r="131" spans="1:10" ht="15" hidden="1">
      <c r="A131" s="117"/>
      <c r="B131" s="115"/>
      <c r="C131" s="97" t="s">
        <v>17</v>
      </c>
      <c r="D131" s="62" t="s">
        <v>52</v>
      </c>
      <c r="E131" s="63">
        <f t="shared" si="8"/>
        <v>6500</v>
      </c>
      <c r="F131" s="63">
        <f>6500-6500</f>
        <v>0</v>
      </c>
      <c r="G131" s="63">
        <f>6500-6500</f>
        <v>0</v>
      </c>
      <c r="H131" s="63">
        <f>6500-6500</f>
        <v>0</v>
      </c>
      <c r="I131" s="63">
        <v>6500</v>
      </c>
      <c r="J131" s="77"/>
    </row>
    <row r="132" spans="1:10" ht="15" hidden="1">
      <c r="A132" s="117"/>
      <c r="B132" s="115"/>
      <c r="C132" s="97" t="s">
        <v>18</v>
      </c>
      <c r="D132" s="62"/>
      <c r="E132" s="63">
        <f t="shared" si="8"/>
        <v>0</v>
      </c>
      <c r="F132" s="63">
        <v>0</v>
      </c>
      <c r="G132" s="63">
        <v>0</v>
      </c>
      <c r="H132" s="63">
        <v>0</v>
      </c>
      <c r="I132" s="63">
        <f>SUM(J118:J118)</f>
        <v>0</v>
      </c>
      <c r="J132" s="77"/>
    </row>
    <row r="133" spans="1:10" ht="14.25" customHeight="1" hidden="1">
      <c r="A133" s="117"/>
      <c r="B133" s="115"/>
      <c r="C133" s="97" t="s">
        <v>14</v>
      </c>
      <c r="D133" s="62"/>
      <c r="E133" s="63">
        <f t="shared" si="8"/>
        <v>0</v>
      </c>
      <c r="F133" s="63">
        <v>0</v>
      </c>
      <c r="G133" s="63">
        <v>0</v>
      </c>
      <c r="H133" s="63">
        <v>0</v>
      </c>
      <c r="I133" s="63">
        <f>SUM(J119:J119)</f>
        <v>0</v>
      </c>
      <c r="J133" s="77"/>
    </row>
    <row r="134" spans="1:10" ht="15" hidden="1">
      <c r="A134" s="117"/>
      <c r="B134" s="115"/>
      <c r="C134" s="97" t="s">
        <v>20</v>
      </c>
      <c r="D134" s="62"/>
      <c r="E134" s="63">
        <f t="shared" si="8"/>
        <v>0</v>
      </c>
      <c r="F134" s="63">
        <v>0</v>
      </c>
      <c r="G134" s="63">
        <v>0</v>
      </c>
      <c r="H134" s="63">
        <v>0</v>
      </c>
      <c r="I134" s="63">
        <f>SUM(J120:J120)</f>
        <v>0</v>
      </c>
      <c r="J134" s="77"/>
    </row>
    <row r="135" spans="1:10" ht="30" hidden="1">
      <c r="A135" s="117"/>
      <c r="B135" s="115"/>
      <c r="C135" s="97" t="s">
        <v>74</v>
      </c>
      <c r="D135" s="62"/>
      <c r="E135" s="63">
        <f t="shared" si="8"/>
        <v>0</v>
      </c>
      <c r="F135" s="63">
        <v>0</v>
      </c>
      <c r="G135" s="63">
        <v>0</v>
      </c>
      <c r="H135" s="63">
        <v>0</v>
      </c>
      <c r="I135" s="63">
        <f>SUM(J121:J121)</f>
        <v>0</v>
      </c>
      <c r="J135" s="77"/>
    </row>
    <row r="136" spans="1:10" ht="15" customHeight="1" hidden="1">
      <c r="A136" s="117" t="s">
        <v>89</v>
      </c>
      <c r="B136" s="116" t="s">
        <v>90</v>
      </c>
      <c r="C136" s="99" t="s">
        <v>43</v>
      </c>
      <c r="D136" s="62"/>
      <c r="E136" s="63">
        <f aca="true" t="shared" si="9" ref="E136:E142">SUM(F136:I136)</f>
        <v>4030</v>
      </c>
      <c r="F136" s="63">
        <f>SUM(F137:F142)</f>
        <v>1130</v>
      </c>
      <c r="G136" s="63">
        <f>SUM(G137:G142)</f>
        <v>450</v>
      </c>
      <c r="H136" s="63">
        <f>SUM(H137:H142)</f>
        <v>1100</v>
      </c>
      <c r="I136" s="63">
        <f>SUM(I137:I142)</f>
        <v>1350</v>
      </c>
      <c r="J136" s="77"/>
    </row>
    <row r="137" spans="1:10" ht="17.25" customHeight="1" hidden="1">
      <c r="A137" s="117"/>
      <c r="B137" s="116"/>
      <c r="C137" s="99" t="s">
        <v>16</v>
      </c>
      <c r="D137" s="62"/>
      <c r="E137" s="63">
        <f t="shared" si="9"/>
        <v>0</v>
      </c>
      <c r="F137" s="63">
        <v>0</v>
      </c>
      <c r="G137" s="63">
        <v>0</v>
      </c>
      <c r="H137" s="63">
        <v>0</v>
      </c>
      <c r="I137" s="63">
        <v>0</v>
      </c>
      <c r="J137" s="77"/>
    </row>
    <row r="138" spans="1:10" ht="15" hidden="1">
      <c r="A138" s="117"/>
      <c r="B138" s="116"/>
      <c r="C138" s="99" t="s">
        <v>17</v>
      </c>
      <c r="D138" s="62" t="s">
        <v>48</v>
      </c>
      <c r="E138" s="63">
        <f t="shared" si="9"/>
        <v>4030</v>
      </c>
      <c r="F138" s="63">
        <f>F180+F187+F194+F201+F208</f>
        <v>1130</v>
      </c>
      <c r="G138" s="63">
        <f>G180+G187+G194+G201+G208</f>
        <v>450</v>
      </c>
      <c r="H138" s="63">
        <f>H180+H187+H194+H201+H208</f>
        <v>1100</v>
      </c>
      <c r="I138" s="63">
        <f>I180+I187+I194+I201+I208</f>
        <v>1350</v>
      </c>
      <c r="J138" s="77"/>
    </row>
    <row r="139" spans="1:10" ht="15" hidden="1">
      <c r="A139" s="117"/>
      <c r="B139" s="116"/>
      <c r="C139" s="99" t="s">
        <v>18</v>
      </c>
      <c r="D139" s="62"/>
      <c r="E139" s="63">
        <f t="shared" si="9"/>
        <v>0</v>
      </c>
      <c r="F139" s="63">
        <v>0</v>
      </c>
      <c r="G139" s="63">
        <v>0</v>
      </c>
      <c r="H139" s="63">
        <v>0</v>
      </c>
      <c r="I139" s="63">
        <v>0</v>
      </c>
      <c r="J139" s="77"/>
    </row>
    <row r="140" spans="1:10" ht="30" hidden="1">
      <c r="A140" s="117"/>
      <c r="B140" s="116"/>
      <c r="C140" s="99" t="s">
        <v>14</v>
      </c>
      <c r="D140" s="62"/>
      <c r="E140" s="63">
        <f t="shared" si="9"/>
        <v>0</v>
      </c>
      <c r="F140" s="63">
        <v>0</v>
      </c>
      <c r="G140" s="63">
        <v>0</v>
      </c>
      <c r="H140" s="63">
        <v>0</v>
      </c>
      <c r="I140" s="63">
        <v>0</v>
      </c>
      <c r="J140" s="77"/>
    </row>
    <row r="141" spans="1:10" ht="15" hidden="1">
      <c r="A141" s="117"/>
      <c r="B141" s="116"/>
      <c r="C141" s="99" t="s">
        <v>20</v>
      </c>
      <c r="D141" s="62"/>
      <c r="E141" s="63">
        <f t="shared" si="9"/>
        <v>0</v>
      </c>
      <c r="F141" s="63">
        <v>0</v>
      </c>
      <c r="G141" s="63">
        <v>0</v>
      </c>
      <c r="H141" s="63">
        <v>0</v>
      </c>
      <c r="I141" s="63">
        <v>0</v>
      </c>
      <c r="J141" s="77"/>
    </row>
    <row r="142" spans="1:10" ht="30" hidden="1">
      <c r="A142" s="117"/>
      <c r="B142" s="116"/>
      <c r="C142" s="99" t="s">
        <v>74</v>
      </c>
      <c r="D142" s="62"/>
      <c r="E142" s="63">
        <f t="shared" si="9"/>
        <v>0</v>
      </c>
      <c r="F142" s="63">
        <v>0</v>
      </c>
      <c r="G142" s="63">
        <v>0</v>
      </c>
      <c r="H142" s="63">
        <v>0</v>
      </c>
      <c r="I142" s="63">
        <v>0</v>
      </c>
      <c r="J142" s="77"/>
    </row>
    <row r="143" spans="1:10" s="50" customFormat="1" ht="17.25" customHeight="1" hidden="1">
      <c r="A143" s="117" t="s">
        <v>91</v>
      </c>
      <c r="B143" s="115" t="s">
        <v>92</v>
      </c>
      <c r="C143" s="99" t="s">
        <v>43</v>
      </c>
      <c r="D143" s="62"/>
      <c r="E143" s="63">
        <f aca="true" t="shared" si="10" ref="E143:E206">SUM(F143:I143)</f>
        <v>1400</v>
      </c>
      <c r="F143" s="63">
        <f>SUM(F144:F149)</f>
        <v>350</v>
      </c>
      <c r="G143" s="63">
        <f>SUM(G144:G149)</f>
        <v>350</v>
      </c>
      <c r="H143" s="63">
        <f>SUM(H144:H149)</f>
        <v>350</v>
      </c>
      <c r="I143" s="63">
        <f>SUM(I144:I149)</f>
        <v>350</v>
      </c>
      <c r="J143" s="75"/>
    </row>
    <row r="144" spans="1:10" s="50" customFormat="1" ht="17.25" customHeight="1" hidden="1">
      <c r="A144" s="117"/>
      <c r="B144" s="115"/>
      <c r="C144" s="99" t="s">
        <v>16</v>
      </c>
      <c r="D144" s="62"/>
      <c r="E144" s="63">
        <f t="shared" si="10"/>
        <v>0</v>
      </c>
      <c r="F144" s="63">
        <v>0</v>
      </c>
      <c r="G144" s="63">
        <v>0</v>
      </c>
      <c r="H144" s="63">
        <v>0</v>
      </c>
      <c r="I144" s="63">
        <v>0</v>
      </c>
      <c r="J144" s="75"/>
    </row>
    <row r="145" spans="1:10" s="50" customFormat="1" ht="17.25" customHeight="1" hidden="1">
      <c r="A145" s="117"/>
      <c r="B145" s="115"/>
      <c r="C145" s="99" t="s">
        <v>17</v>
      </c>
      <c r="D145" s="62" t="s">
        <v>48</v>
      </c>
      <c r="E145" s="63">
        <f t="shared" si="10"/>
        <v>1400</v>
      </c>
      <c r="F145" s="63">
        <v>350</v>
      </c>
      <c r="G145" s="63">
        <v>350</v>
      </c>
      <c r="H145" s="63">
        <v>350</v>
      </c>
      <c r="I145" s="63">
        <v>350</v>
      </c>
      <c r="J145" s="75"/>
    </row>
    <row r="146" spans="1:10" s="50" customFormat="1" ht="17.25" customHeight="1" hidden="1">
      <c r="A146" s="117"/>
      <c r="B146" s="115"/>
      <c r="C146" s="99" t="s">
        <v>18</v>
      </c>
      <c r="D146" s="62"/>
      <c r="E146" s="63">
        <f t="shared" si="10"/>
        <v>0</v>
      </c>
      <c r="F146" s="63">
        <v>0</v>
      </c>
      <c r="G146" s="63">
        <v>0</v>
      </c>
      <c r="H146" s="63">
        <v>0</v>
      </c>
      <c r="I146" s="63">
        <v>0</v>
      </c>
      <c r="J146" s="75"/>
    </row>
    <row r="147" spans="1:10" s="50" customFormat="1" ht="17.25" customHeight="1" hidden="1">
      <c r="A147" s="117"/>
      <c r="B147" s="115"/>
      <c r="C147" s="99" t="s">
        <v>14</v>
      </c>
      <c r="D147" s="62"/>
      <c r="E147" s="63">
        <f t="shared" si="10"/>
        <v>0</v>
      </c>
      <c r="F147" s="63">
        <v>0</v>
      </c>
      <c r="G147" s="63">
        <v>0</v>
      </c>
      <c r="H147" s="63">
        <v>0</v>
      </c>
      <c r="I147" s="63">
        <v>0</v>
      </c>
      <c r="J147" s="75"/>
    </row>
    <row r="148" spans="1:10" s="50" customFormat="1" ht="17.25" customHeight="1" hidden="1">
      <c r="A148" s="117"/>
      <c r="B148" s="115"/>
      <c r="C148" s="99" t="s">
        <v>20</v>
      </c>
      <c r="D148" s="62"/>
      <c r="E148" s="63">
        <f t="shared" si="10"/>
        <v>0</v>
      </c>
      <c r="F148" s="63">
        <v>0</v>
      </c>
      <c r="G148" s="63">
        <v>0</v>
      </c>
      <c r="H148" s="63">
        <v>0</v>
      </c>
      <c r="I148" s="63">
        <v>0</v>
      </c>
      <c r="J148" s="75"/>
    </row>
    <row r="149" spans="1:10" s="50" customFormat="1" ht="31.5" customHeight="1" hidden="1">
      <c r="A149" s="117"/>
      <c r="B149" s="115"/>
      <c r="C149" s="99" t="s">
        <v>74</v>
      </c>
      <c r="D149" s="62"/>
      <c r="E149" s="63">
        <f t="shared" si="10"/>
        <v>0</v>
      </c>
      <c r="F149" s="63">
        <v>0</v>
      </c>
      <c r="G149" s="63">
        <v>0</v>
      </c>
      <c r="H149" s="63">
        <v>0</v>
      </c>
      <c r="I149" s="63">
        <v>0</v>
      </c>
      <c r="J149" s="75"/>
    </row>
    <row r="150" spans="1:10" s="50" customFormat="1" ht="17.25" customHeight="1" hidden="1">
      <c r="A150" s="117" t="s">
        <v>93</v>
      </c>
      <c r="B150" s="115" t="s">
        <v>94</v>
      </c>
      <c r="C150" s="99" t="s">
        <v>43</v>
      </c>
      <c r="D150" s="62"/>
      <c r="E150" s="63">
        <f t="shared" si="10"/>
        <v>1400</v>
      </c>
      <c r="F150" s="63">
        <f>SUM(F151:F156)</f>
        <v>350</v>
      </c>
      <c r="G150" s="63">
        <f>SUM(G151:G156)</f>
        <v>350</v>
      </c>
      <c r="H150" s="63">
        <f>SUM(H151:H156)</f>
        <v>350</v>
      </c>
      <c r="I150" s="63">
        <f>SUM(I151:I156)</f>
        <v>350</v>
      </c>
      <c r="J150" s="75"/>
    </row>
    <row r="151" spans="1:10" s="50" customFormat="1" ht="17.25" customHeight="1" hidden="1">
      <c r="A151" s="117"/>
      <c r="B151" s="115"/>
      <c r="C151" s="99" t="s">
        <v>16</v>
      </c>
      <c r="D151" s="62"/>
      <c r="E151" s="63">
        <f t="shared" si="10"/>
        <v>0</v>
      </c>
      <c r="F151" s="63">
        <v>0</v>
      </c>
      <c r="G151" s="63">
        <v>0</v>
      </c>
      <c r="H151" s="63">
        <v>0</v>
      </c>
      <c r="I151" s="63">
        <v>0</v>
      </c>
      <c r="J151" s="75"/>
    </row>
    <row r="152" spans="1:10" s="50" customFormat="1" ht="17.25" customHeight="1" hidden="1">
      <c r="A152" s="117"/>
      <c r="B152" s="115"/>
      <c r="C152" s="99" t="s">
        <v>17</v>
      </c>
      <c r="D152" s="62" t="s">
        <v>49</v>
      </c>
      <c r="E152" s="63">
        <f t="shared" si="10"/>
        <v>1400</v>
      </c>
      <c r="F152" s="63">
        <v>350</v>
      </c>
      <c r="G152" s="63">
        <v>350</v>
      </c>
      <c r="H152" s="63">
        <v>350</v>
      </c>
      <c r="I152" s="63">
        <v>350</v>
      </c>
      <c r="J152" s="75"/>
    </row>
    <row r="153" spans="1:10" s="50" customFormat="1" ht="17.25" customHeight="1" hidden="1">
      <c r="A153" s="117"/>
      <c r="B153" s="115"/>
      <c r="C153" s="99" t="s">
        <v>18</v>
      </c>
      <c r="D153" s="62"/>
      <c r="E153" s="63">
        <f t="shared" si="10"/>
        <v>0</v>
      </c>
      <c r="F153" s="63">
        <v>0</v>
      </c>
      <c r="G153" s="63">
        <v>0</v>
      </c>
      <c r="H153" s="63">
        <v>0</v>
      </c>
      <c r="I153" s="63">
        <v>0</v>
      </c>
      <c r="J153" s="75"/>
    </row>
    <row r="154" spans="1:10" s="50" customFormat="1" ht="17.25" customHeight="1" hidden="1">
      <c r="A154" s="117"/>
      <c r="B154" s="115"/>
      <c r="C154" s="99" t="s">
        <v>14</v>
      </c>
      <c r="D154" s="62"/>
      <c r="E154" s="63">
        <f t="shared" si="10"/>
        <v>0</v>
      </c>
      <c r="F154" s="63">
        <v>0</v>
      </c>
      <c r="G154" s="63">
        <v>0</v>
      </c>
      <c r="H154" s="63">
        <v>0</v>
      </c>
      <c r="I154" s="63">
        <v>0</v>
      </c>
      <c r="J154" s="75"/>
    </row>
    <row r="155" spans="1:10" s="50" customFormat="1" ht="17.25" customHeight="1" hidden="1">
      <c r="A155" s="117"/>
      <c r="B155" s="115"/>
      <c r="C155" s="99" t="s">
        <v>20</v>
      </c>
      <c r="D155" s="62"/>
      <c r="E155" s="63">
        <f t="shared" si="10"/>
        <v>0</v>
      </c>
      <c r="F155" s="63">
        <v>0</v>
      </c>
      <c r="G155" s="63">
        <v>0</v>
      </c>
      <c r="H155" s="63">
        <v>0</v>
      </c>
      <c r="I155" s="63">
        <v>0</v>
      </c>
      <c r="J155" s="75"/>
    </row>
    <row r="156" spans="1:10" s="50" customFormat="1" ht="31.5" customHeight="1" hidden="1">
      <c r="A156" s="117"/>
      <c r="B156" s="115"/>
      <c r="C156" s="99" t="s">
        <v>74</v>
      </c>
      <c r="D156" s="62"/>
      <c r="E156" s="63">
        <f t="shared" si="10"/>
        <v>0</v>
      </c>
      <c r="F156" s="63">
        <v>0</v>
      </c>
      <c r="G156" s="63">
        <v>0</v>
      </c>
      <c r="H156" s="63">
        <v>0</v>
      </c>
      <c r="I156" s="63">
        <v>0</v>
      </c>
      <c r="J156" s="75"/>
    </row>
    <row r="157" spans="1:10" s="50" customFormat="1" ht="17.25" customHeight="1" hidden="1">
      <c r="A157" s="117" t="s">
        <v>95</v>
      </c>
      <c r="B157" s="115" t="s">
        <v>96</v>
      </c>
      <c r="C157" s="99" t="s">
        <v>43</v>
      </c>
      <c r="D157" s="62"/>
      <c r="E157" s="63">
        <f t="shared" si="10"/>
        <v>4800</v>
      </c>
      <c r="F157" s="63">
        <f>SUM(F158:F163)</f>
        <v>1200</v>
      </c>
      <c r="G157" s="63">
        <f>SUM(G158:G163)</f>
        <v>1200</v>
      </c>
      <c r="H157" s="63">
        <f>SUM(H158:H163)</f>
        <v>1200</v>
      </c>
      <c r="I157" s="63">
        <f>SUM(I158:I163)</f>
        <v>1200</v>
      </c>
      <c r="J157" s="75"/>
    </row>
    <row r="158" spans="1:10" s="50" customFormat="1" ht="17.25" customHeight="1" hidden="1">
      <c r="A158" s="117"/>
      <c r="B158" s="115"/>
      <c r="C158" s="99" t="s">
        <v>16</v>
      </c>
      <c r="D158" s="62"/>
      <c r="E158" s="63">
        <f t="shared" si="10"/>
        <v>0</v>
      </c>
      <c r="F158" s="63">
        <v>0</v>
      </c>
      <c r="G158" s="63">
        <v>0</v>
      </c>
      <c r="H158" s="63">
        <v>0</v>
      </c>
      <c r="I158" s="63">
        <v>0</v>
      </c>
      <c r="J158" s="75"/>
    </row>
    <row r="159" spans="1:10" s="50" customFormat="1" ht="17.25" customHeight="1" hidden="1">
      <c r="A159" s="117"/>
      <c r="B159" s="115"/>
      <c r="C159" s="99" t="s">
        <v>17</v>
      </c>
      <c r="D159" s="62" t="s">
        <v>49</v>
      </c>
      <c r="E159" s="63">
        <f t="shared" si="10"/>
        <v>4800</v>
      </c>
      <c r="F159" s="63">
        <v>1200</v>
      </c>
      <c r="G159" s="63">
        <v>1200</v>
      </c>
      <c r="H159" s="63">
        <v>1200</v>
      </c>
      <c r="I159" s="63">
        <v>1200</v>
      </c>
      <c r="J159" s="75"/>
    </row>
    <row r="160" spans="1:10" s="50" customFormat="1" ht="17.25" customHeight="1" hidden="1">
      <c r="A160" s="117"/>
      <c r="B160" s="115"/>
      <c r="C160" s="99" t="s">
        <v>18</v>
      </c>
      <c r="D160" s="62"/>
      <c r="E160" s="63">
        <f t="shared" si="10"/>
        <v>0</v>
      </c>
      <c r="F160" s="63">
        <v>0</v>
      </c>
      <c r="G160" s="63">
        <v>0</v>
      </c>
      <c r="H160" s="63">
        <v>0</v>
      </c>
      <c r="I160" s="63">
        <v>0</v>
      </c>
      <c r="J160" s="75"/>
    </row>
    <row r="161" spans="1:10" s="50" customFormat="1" ht="17.25" customHeight="1" hidden="1">
      <c r="A161" s="117"/>
      <c r="B161" s="115"/>
      <c r="C161" s="99" t="s">
        <v>14</v>
      </c>
      <c r="D161" s="62"/>
      <c r="E161" s="63">
        <f t="shared" si="10"/>
        <v>0</v>
      </c>
      <c r="F161" s="63">
        <v>0</v>
      </c>
      <c r="G161" s="63">
        <v>0</v>
      </c>
      <c r="H161" s="63">
        <v>0</v>
      </c>
      <c r="I161" s="63">
        <v>0</v>
      </c>
      <c r="J161" s="75"/>
    </row>
    <row r="162" spans="1:10" s="50" customFormat="1" ht="17.25" customHeight="1" hidden="1">
      <c r="A162" s="117"/>
      <c r="B162" s="115"/>
      <c r="C162" s="99" t="s">
        <v>20</v>
      </c>
      <c r="D162" s="62"/>
      <c r="E162" s="63">
        <f t="shared" si="10"/>
        <v>0</v>
      </c>
      <c r="F162" s="63">
        <v>0</v>
      </c>
      <c r="G162" s="63">
        <v>0</v>
      </c>
      <c r="H162" s="63">
        <v>0</v>
      </c>
      <c r="I162" s="63">
        <v>0</v>
      </c>
      <c r="J162" s="75"/>
    </row>
    <row r="163" spans="1:10" s="50" customFormat="1" ht="30.75" customHeight="1" hidden="1">
      <c r="A163" s="117"/>
      <c r="B163" s="115"/>
      <c r="C163" s="99" t="s">
        <v>74</v>
      </c>
      <c r="D163" s="62"/>
      <c r="E163" s="63">
        <f t="shared" si="10"/>
        <v>0</v>
      </c>
      <c r="F163" s="63">
        <v>0</v>
      </c>
      <c r="G163" s="63">
        <v>0</v>
      </c>
      <c r="H163" s="63">
        <v>0</v>
      </c>
      <c r="I163" s="63">
        <v>0</v>
      </c>
      <c r="J163" s="75"/>
    </row>
    <row r="164" spans="1:10" s="50" customFormat="1" ht="17.25" customHeight="1" hidden="1">
      <c r="A164" s="117" t="s">
        <v>97</v>
      </c>
      <c r="B164" s="115" t="s">
        <v>98</v>
      </c>
      <c r="C164" s="99" t="s">
        <v>43</v>
      </c>
      <c r="D164" s="62"/>
      <c r="E164" s="63">
        <f t="shared" si="10"/>
        <v>1400</v>
      </c>
      <c r="F164" s="63">
        <f>SUM(F165:F170)</f>
        <v>350</v>
      </c>
      <c r="G164" s="63">
        <f>SUM(G165:G170)</f>
        <v>350</v>
      </c>
      <c r="H164" s="63">
        <f>SUM(H165:H170)</f>
        <v>350</v>
      </c>
      <c r="I164" s="63">
        <f>SUM(I165:I170)</f>
        <v>350</v>
      </c>
      <c r="J164" s="75"/>
    </row>
    <row r="165" spans="1:10" s="50" customFormat="1" ht="17.25" customHeight="1" hidden="1">
      <c r="A165" s="117"/>
      <c r="B165" s="115"/>
      <c r="C165" s="99" t="s">
        <v>16</v>
      </c>
      <c r="D165" s="62"/>
      <c r="E165" s="63">
        <f t="shared" si="10"/>
        <v>0</v>
      </c>
      <c r="F165" s="63">
        <v>0</v>
      </c>
      <c r="G165" s="63">
        <v>0</v>
      </c>
      <c r="H165" s="63">
        <v>0</v>
      </c>
      <c r="I165" s="63">
        <v>0</v>
      </c>
      <c r="J165" s="75"/>
    </row>
    <row r="166" spans="1:10" s="50" customFormat="1" ht="17.25" customHeight="1" hidden="1">
      <c r="A166" s="117"/>
      <c r="B166" s="115"/>
      <c r="C166" s="99" t="s">
        <v>17</v>
      </c>
      <c r="D166" s="62" t="s">
        <v>49</v>
      </c>
      <c r="E166" s="63">
        <f t="shared" si="10"/>
        <v>1400</v>
      </c>
      <c r="F166" s="63">
        <v>350</v>
      </c>
      <c r="G166" s="63">
        <v>350</v>
      </c>
      <c r="H166" s="63">
        <v>350</v>
      </c>
      <c r="I166" s="63">
        <v>350</v>
      </c>
      <c r="J166" s="75"/>
    </row>
    <row r="167" spans="1:10" s="50" customFormat="1" ht="17.25" customHeight="1" hidden="1">
      <c r="A167" s="117"/>
      <c r="B167" s="115"/>
      <c r="C167" s="99" t="s">
        <v>18</v>
      </c>
      <c r="D167" s="62"/>
      <c r="E167" s="63">
        <f t="shared" si="10"/>
        <v>0</v>
      </c>
      <c r="F167" s="63">
        <v>0</v>
      </c>
      <c r="G167" s="63">
        <v>0</v>
      </c>
      <c r="H167" s="63">
        <v>0</v>
      </c>
      <c r="I167" s="63">
        <v>0</v>
      </c>
      <c r="J167" s="75"/>
    </row>
    <row r="168" spans="1:10" s="50" customFormat="1" ht="17.25" customHeight="1" hidden="1">
      <c r="A168" s="117"/>
      <c r="B168" s="115"/>
      <c r="C168" s="99" t="s">
        <v>14</v>
      </c>
      <c r="D168" s="62"/>
      <c r="E168" s="63">
        <f t="shared" si="10"/>
        <v>0</v>
      </c>
      <c r="F168" s="63">
        <v>0</v>
      </c>
      <c r="G168" s="63">
        <v>0</v>
      </c>
      <c r="H168" s="63">
        <v>0</v>
      </c>
      <c r="I168" s="63">
        <v>0</v>
      </c>
      <c r="J168" s="75"/>
    </row>
    <row r="169" spans="1:10" s="50" customFormat="1" ht="17.25" customHeight="1" hidden="1">
      <c r="A169" s="117"/>
      <c r="B169" s="115"/>
      <c r="C169" s="99" t="s">
        <v>20</v>
      </c>
      <c r="D169" s="62"/>
      <c r="E169" s="63">
        <f t="shared" si="10"/>
        <v>0</v>
      </c>
      <c r="F169" s="63">
        <v>0</v>
      </c>
      <c r="G169" s="63">
        <v>0</v>
      </c>
      <c r="H169" s="63">
        <v>0</v>
      </c>
      <c r="I169" s="63">
        <v>0</v>
      </c>
      <c r="J169" s="75"/>
    </row>
    <row r="170" spans="1:10" s="50" customFormat="1" ht="30.75" customHeight="1" hidden="1">
      <c r="A170" s="117"/>
      <c r="B170" s="115"/>
      <c r="C170" s="99" t="s">
        <v>74</v>
      </c>
      <c r="D170" s="62"/>
      <c r="E170" s="63">
        <f t="shared" si="10"/>
        <v>0</v>
      </c>
      <c r="F170" s="63">
        <v>0</v>
      </c>
      <c r="G170" s="63">
        <v>0</v>
      </c>
      <c r="H170" s="63">
        <v>0</v>
      </c>
      <c r="I170" s="63">
        <v>0</v>
      </c>
      <c r="J170" s="75"/>
    </row>
    <row r="171" spans="1:10" s="50" customFormat="1" ht="18" customHeight="1" hidden="1">
      <c r="A171" s="117" t="s">
        <v>99</v>
      </c>
      <c r="B171" s="115" t="s">
        <v>100</v>
      </c>
      <c r="C171" s="99" t="s">
        <v>43</v>
      </c>
      <c r="D171" s="62"/>
      <c r="E171" s="63">
        <f t="shared" si="10"/>
        <v>1200</v>
      </c>
      <c r="F171" s="63">
        <f>SUM(F172:F177)</f>
        <v>300</v>
      </c>
      <c r="G171" s="63">
        <f>SUM(G172:G177)</f>
        <v>300</v>
      </c>
      <c r="H171" s="63">
        <f>SUM(H172:H177)</f>
        <v>300</v>
      </c>
      <c r="I171" s="63">
        <f>SUM(I172:I177)</f>
        <v>300</v>
      </c>
      <c r="J171" s="75"/>
    </row>
    <row r="172" spans="1:10" s="50" customFormat="1" ht="18" customHeight="1" hidden="1">
      <c r="A172" s="117"/>
      <c r="B172" s="115"/>
      <c r="C172" s="99" t="s">
        <v>16</v>
      </c>
      <c r="D172" s="62"/>
      <c r="E172" s="63">
        <f t="shared" si="10"/>
        <v>0</v>
      </c>
      <c r="F172" s="63">
        <v>0</v>
      </c>
      <c r="G172" s="63">
        <v>0</v>
      </c>
      <c r="H172" s="63">
        <v>0</v>
      </c>
      <c r="I172" s="63">
        <v>0</v>
      </c>
      <c r="J172" s="75"/>
    </row>
    <row r="173" spans="1:10" s="50" customFormat="1" ht="18" customHeight="1" hidden="1">
      <c r="A173" s="117"/>
      <c r="B173" s="115"/>
      <c r="C173" s="99" t="s">
        <v>17</v>
      </c>
      <c r="D173" s="62" t="s">
        <v>49</v>
      </c>
      <c r="E173" s="63">
        <f t="shared" si="10"/>
        <v>1200</v>
      </c>
      <c r="F173" s="63">
        <v>300</v>
      </c>
      <c r="G173" s="63">
        <v>300</v>
      </c>
      <c r="H173" s="63">
        <v>300</v>
      </c>
      <c r="I173" s="63">
        <v>300</v>
      </c>
      <c r="J173" s="75"/>
    </row>
    <row r="174" spans="1:10" s="50" customFormat="1" ht="18" customHeight="1" hidden="1">
      <c r="A174" s="117"/>
      <c r="B174" s="115"/>
      <c r="C174" s="99" t="s">
        <v>18</v>
      </c>
      <c r="D174" s="62"/>
      <c r="E174" s="63">
        <f t="shared" si="10"/>
        <v>0</v>
      </c>
      <c r="F174" s="63">
        <v>0</v>
      </c>
      <c r="G174" s="63">
        <v>0</v>
      </c>
      <c r="H174" s="63">
        <v>0</v>
      </c>
      <c r="I174" s="63">
        <v>0</v>
      </c>
      <c r="J174" s="75"/>
    </row>
    <row r="175" spans="1:10" s="50" customFormat="1" ht="18" customHeight="1" hidden="1">
      <c r="A175" s="117"/>
      <c r="B175" s="115"/>
      <c r="C175" s="99" t="s">
        <v>14</v>
      </c>
      <c r="D175" s="62"/>
      <c r="E175" s="63">
        <f t="shared" si="10"/>
        <v>0</v>
      </c>
      <c r="F175" s="63">
        <v>0</v>
      </c>
      <c r="G175" s="63">
        <v>0</v>
      </c>
      <c r="H175" s="63">
        <v>0</v>
      </c>
      <c r="I175" s="63">
        <v>0</v>
      </c>
      <c r="J175" s="75"/>
    </row>
    <row r="176" spans="1:10" s="50" customFormat="1" ht="18" customHeight="1" hidden="1">
      <c r="A176" s="117"/>
      <c r="B176" s="115"/>
      <c r="C176" s="99" t="s">
        <v>20</v>
      </c>
      <c r="D176" s="62"/>
      <c r="E176" s="63">
        <f t="shared" si="10"/>
        <v>0</v>
      </c>
      <c r="F176" s="63">
        <v>0</v>
      </c>
      <c r="G176" s="63">
        <v>0</v>
      </c>
      <c r="H176" s="63">
        <v>0</v>
      </c>
      <c r="I176" s="63">
        <v>0</v>
      </c>
      <c r="J176" s="75"/>
    </row>
    <row r="177" spans="1:10" s="50" customFormat="1" ht="34.5" customHeight="1" hidden="1">
      <c r="A177" s="117"/>
      <c r="B177" s="115"/>
      <c r="C177" s="99" t="s">
        <v>74</v>
      </c>
      <c r="D177" s="62"/>
      <c r="E177" s="63">
        <f t="shared" si="10"/>
        <v>0</v>
      </c>
      <c r="F177" s="63">
        <v>0</v>
      </c>
      <c r="G177" s="63">
        <v>0</v>
      </c>
      <c r="H177" s="63">
        <v>0</v>
      </c>
      <c r="I177" s="63">
        <v>0</v>
      </c>
      <c r="J177" s="75"/>
    </row>
    <row r="178" spans="1:10" ht="15" customHeight="1" hidden="1">
      <c r="A178" s="117" t="s">
        <v>101</v>
      </c>
      <c r="B178" s="116" t="s">
        <v>102</v>
      </c>
      <c r="C178" s="99" t="s">
        <v>43</v>
      </c>
      <c r="D178" s="62"/>
      <c r="E178" s="63">
        <f t="shared" si="10"/>
        <v>400</v>
      </c>
      <c r="F178" s="63">
        <f>SUM(F179:F184)</f>
        <v>100</v>
      </c>
      <c r="G178" s="63">
        <f>SUM(G179:G184)</f>
        <v>100</v>
      </c>
      <c r="H178" s="63">
        <f>SUM(H179:H184)</f>
        <v>100</v>
      </c>
      <c r="I178" s="63">
        <f>SUM(I179:I184)</f>
        <v>100</v>
      </c>
      <c r="J178" s="77"/>
    </row>
    <row r="179" spans="1:10" ht="17.25" customHeight="1" hidden="1">
      <c r="A179" s="117"/>
      <c r="B179" s="116"/>
      <c r="C179" s="99" t="s">
        <v>16</v>
      </c>
      <c r="D179" s="62"/>
      <c r="E179" s="63">
        <f t="shared" si="10"/>
        <v>0</v>
      </c>
      <c r="F179" s="63">
        <f>SUM(G137:I137)</f>
        <v>0</v>
      </c>
      <c r="G179" s="63">
        <f>SUM(H137:I137)</f>
        <v>0</v>
      </c>
      <c r="H179" s="63">
        <f>SUM(I137:I137)</f>
        <v>0</v>
      </c>
      <c r="I179" s="63">
        <v>0</v>
      </c>
      <c r="J179" s="77"/>
    </row>
    <row r="180" spans="1:10" ht="15" hidden="1">
      <c r="A180" s="117"/>
      <c r="B180" s="116"/>
      <c r="C180" s="99" t="s">
        <v>17</v>
      </c>
      <c r="D180" s="62" t="s">
        <v>48</v>
      </c>
      <c r="E180" s="63">
        <f t="shared" si="10"/>
        <v>400</v>
      </c>
      <c r="F180" s="63">
        <v>100</v>
      </c>
      <c r="G180" s="63">
        <v>100</v>
      </c>
      <c r="H180" s="63">
        <v>100</v>
      </c>
      <c r="I180" s="63">
        <v>100</v>
      </c>
      <c r="J180" s="77"/>
    </row>
    <row r="181" spans="1:10" ht="15" hidden="1">
      <c r="A181" s="117"/>
      <c r="B181" s="116"/>
      <c r="C181" s="99" t="s">
        <v>18</v>
      </c>
      <c r="D181" s="62"/>
      <c r="E181" s="63">
        <f t="shared" si="10"/>
        <v>0</v>
      </c>
      <c r="F181" s="63">
        <f>SUM(G139:I139)</f>
        <v>0</v>
      </c>
      <c r="G181" s="63">
        <f>SUM(H139:I139)</f>
        <v>0</v>
      </c>
      <c r="H181" s="63">
        <f>SUM(I139:I139)</f>
        <v>0</v>
      </c>
      <c r="I181" s="63">
        <v>0</v>
      </c>
      <c r="J181" s="77"/>
    </row>
    <row r="182" spans="1:10" ht="30" hidden="1">
      <c r="A182" s="117"/>
      <c r="B182" s="116"/>
      <c r="C182" s="99" t="s">
        <v>14</v>
      </c>
      <c r="D182" s="62"/>
      <c r="E182" s="63">
        <f t="shared" si="10"/>
        <v>0</v>
      </c>
      <c r="F182" s="63">
        <f>SUM(G140:I140)</f>
        <v>0</v>
      </c>
      <c r="G182" s="63">
        <f>SUM(H140:I140)</f>
        <v>0</v>
      </c>
      <c r="H182" s="63">
        <f>SUM(I140:I140)</f>
        <v>0</v>
      </c>
      <c r="I182" s="63">
        <v>0</v>
      </c>
      <c r="J182" s="77"/>
    </row>
    <row r="183" spans="1:10" ht="15" hidden="1">
      <c r="A183" s="117"/>
      <c r="B183" s="116"/>
      <c r="C183" s="99" t="s">
        <v>20</v>
      </c>
      <c r="D183" s="62"/>
      <c r="E183" s="63">
        <f t="shared" si="10"/>
        <v>0</v>
      </c>
      <c r="F183" s="63">
        <f>SUM(G141:I141)</f>
        <v>0</v>
      </c>
      <c r="G183" s="63">
        <f>SUM(H141:I141)</f>
        <v>0</v>
      </c>
      <c r="H183" s="63">
        <f>SUM(I141:I141)</f>
        <v>0</v>
      </c>
      <c r="I183" s="63">
        <v>0</v>
      </c>
      <c r="J183" s="77"/>
    </row>
    <row r="184" spans="1:10" ht="30" hidden="1">
      <c r="A184" s="117"/>
      <c r="B184" s="116"/>
      <c r="C184" s="99" t="s">
        <v>74</v>
      </c>
      <c r="D184" s="62"/>
      <c r="E184" s="63">
        <f t="shared" si="10"/>
        <v>0</v>
      </c>
      <c r="F184" s="63">
        <f>SUM(G142:I142)</f>
        <v>0</v>
      </c>
      <c r="G184" s="63">
        <f>SUM(H142:I142)</f>
        <v>0</v>
      </c>
      <c r="H184" s="63">
        <f>SUM(I142:I142)</f>
        <v>0</v>
      </c>
      <c r="I184" s="63">
        <v>0</v>
      </c>
      <c r="J184" s="77"/>
    </row>
    <row r="185" spans="1:10" ht="19.5" customHeight="1" hidden="1">
      <c r="A185" s="117" t="s">
        <v>103</v>
      </c>
      <c r="B185" s="116" t="s">
        <v>104</v>
      </c>
      <c r="C185" s="99" t="s">
        <v>43</v>
      </c>
      <c r="D185" s="62"/>
      <c r="E185" s="63">
        <f t="shared" si="10"/>
        <v>1550</v>
      </c>
      <c r="F185" s="63">
        <f>SUM(F186:F191)</f>
        <v>350</v>
      </c>
      <c r="G185" s="63">
        <f>SUM(G186:G191)</f>
        <v>350</v>
      </c>
      <c r="H185" s="63">
        <f>SUM(H186:H191)</f>
        <v>400</v>
      </c>
      <c r="I185" s="63">
        <f>SUM(I186:I191)</f>
        <v>450</v>
      </c>
      <c r="J185" s="77"/>
    </row>
    <row r="186" spans="1:10" ht="19.5" customHeight="1" hidden="1">
      <c r="A186" s="117"/>
      <c r="B186" s="116"/>
      <c r="C186" s="99" t="s">
        <v>16</v>
      </c>
      <c r="D186" s="62"/>
      <c r="E186" s="63">
        <f t="shared" si="10"/>
        <v>0</v>
      </c>
      <c r="F186" s="63">
        <f>SUM(G179:I179)</f>
        <v>0</v>
      </c>
      <c r="G186" s="63">
        <f>SUM(H179:I179)</f>
        <v>0</v>
      </c>
      <c r="H186" s="63">
        <f>SUM(I179:I179)</f>
        <v>0</v>
      </c>
      <c r="I186" s="63">
        <v>0</v>
      </c>
      <c r="J186" s="77"/>
    </row>
    <row r="187" spans="1:10" ht="19.5" customHeight="1" hidden="1">
      <c r="A187" s="117"/>
      <c r="B187" s="116"/>
      <c r="C187" s="99" t="s">
        <v>17</v>
      </c>
      <c r="D187" s="62" t="s">
        <v>48</v>
      </c>
      <c r="E187" s="63">
        <f t="shared" si="10"/>
        <v>1550</v>
      </c>
      <c r="F187" s="63">
        <v>350</v>
      </c>
      <c r="G187" s="63">
        <v>350</v>
      </c>
      <c r="H187" s="63">
        <v>400</v>
      </c>
      <c r="I187" s="63">
        <v>450</v>
      </c>
      <c r="J187" s="77"/>
    </row>
    <row r="188" spans="1:10" ht="19.5" customHeight="1" hidden="1">
      <c r="A188" s="117"/>
      <c r="B188" s="116"/>
      <c r="C188" s="99" t="s">
        <v>18</v>
      </c>
      <c r="D188" s="62"/>
      <c r="E188" s="63">
        <f t="shared" si="10"/>
        <v>0</v>
      </c>
      <c r="F188" s="63">
        <f>SUM(G181:I181)</f>
        <v>0</v>
      </c>
      <c r="G188" s="63">
        <f>SUM(H181:I181)</f>
        <v>0</v>
      </c>
      <c r="H188" s="63">
        <f>SUM(I181:I181)</f>
        <v>0</v>
      </c>
      <c r="I188" s="63">
        <v>0</v>
      </c>
      <c r="J188" s="77"/>
    </row>
    <row r="189" spans="1:10" ht="19.5" customHeight="1" hidden="1">
      <c r="A189" s="117"/>
      <c r="B189" s="116"/>
      <c r="C189" s="99" t="s">
        <v>14</v>
      </c>
      <c r="D189" s="62"/>
      <c r="E189" s="63">
        <f t="shared" si="10"/>
        <v>0</v>
      </c>
      <c r="F189" s="63">
        <f>SUM(G182:I182)</f>
        <v>0</v>
      </c>
      <c r="G189" s="63">
        <f>SUM(H182:I182)</f>
        <v>0</v>
      </c>
      <c r="H189" s="63">
        <f>SUM(I182:I182)</f>
        <v>0</v>
      </c>
      <c r="I189" s="63">
        <v>0</v>
      </c>
      <c r="J189" s="77"/>
    </row>
    <row r="190" spans="1:10" ht="19.5" customHeight="1" hidden="1">
      <c r="A190" s="117"/>
      <c r="B190" s="116"/>
      <c r="C190" s="99" t="s">
        <v>20</v>
      </c>
      <c r="D190" s="62"/>
      <c r="E190" s="63">
        <f t="shared" si="10"/>
        <v>0</v>
      </c>
      <c r="F190" s="63">
        <f>SUM(G183:I183)</f>
        <v>0</v>
      </c>
      <c r="G190" s="63">
        <f>SUM(H183:I183)</f>
        <v>0</v>
      </c>
      <c r="H190" s="63">
        <f>SUM(I183:I183)</f>
        <v>0</v>
      </c>
      <c r="I190" s="63">
        <v>0</v>
      </c>
      <c r="J190" s="77"/>
    </row>
    <row r="191" spans="1:10" ht="33.75" customHeight="1" hidden="1">
      <c r="A191" s="117"/>
      <c r="B191" s="116"/>
      <c r="C191" s="99" t="s">
        <v>74</v>
      </c>
      <c r="D191" s="62"/>
      <c r="E191" s="63">
        <f t="shared" si="10"/>
        <v>0</v>
      </c>
      <c r="F191" s="63">
        <f>SUM(G184:I184)</f>
        <v>0</v>
      </c>
      <c r="G191" s="63">
        <f>SUM(H184:I184)</f>
        <v>0</v>
      </c>
      <c r="H191" s="63">
        <f>SUM(I184:I184)</f>
        <v>0</v>
      </c>
      <c r="I191" s="63">
        <v>0</v>
      </c>
      <c r="J191" s="77"/>
    </row>
    <row r="192" spans="1:10" ht="15" customHeight="1" hidden="1">
      <c r="A192" s="117" t="s">
        <v>105</v>
      </c>
      <c r="B192" s="116" t="s">
        <v>106</v>
      </c>
      <c r="C192" s="99" t="s">
        <v>43</v>
      </c>
      <c r="D192" s="62"/>
      <c r="E192" s="63">
        <f t="shared" si="10"/>
        <v>1500</v>
      </c>
      <c r="F192" s="63">
        <f>SUM(F193:F198)</f>
        <v>450</v>
      </c>
      <c r="G192" s="63">
        <f>SUM(G193:G198)</f>
        <v>0</v>
      </c>
      <c r="H192" s="63">
        <f>SUM(H193:H198)</f>
        <v>500</v>
      </c>
      <c r="I192" s="63">
        <f>SUM(I193:I198)</f>
        <v>550</v>
      </c>
      <c r="J192" s="77"/>
    </row>
    <row r="193" spans="1:10" ht="15.75" customHeight="1" hidden="1">
      <c r="A193" s="117"/>
      <c r="B193" s="116"/>
      <c r="C193" s="99" t="s">
        <v>16</v>
      </c>
      <c r="D193" s="62"/>
      <c r="E193" s="63">
        <f t="shared" si="10"/>
        <v>0</v>
      </c>
      <c r="F193" s="63">
        <f>SUM(G186:I186)</f>
        <v>0</v>
      </c>
      <c r="G193" s="63">
        <f>SUM(H186:I186)</f>
        <v>0</v>
      </c>
      <c r="H193" s="63">
        <f>SUM(I186:I186)</f>
        <v>0</v>
      </c>
      <c r="I193" s="63">
        <v>0</v>
      </c>
      <c r="J193" s="77"/>
    </row>
    <row r="194" spans="1:10" ht="15" hidden="1">
      <c r="A194" s="117"/>
      <c r="B194" s="116"/>
      <c r="C194" s="99" t="s">
        <v>17</v>
      </c>
      <c r="D194" s="62" t="s">
        <v>48</v>
      </c>
      <c r="E194" s="63">
        <f t="shared" si="10"/>
        <v>1500</v>
      </c>
      <c r="F194" s="63">
        <v>450</v>
      </c>
      <c r="G194" s="63">
        <v>0</v>
      </c>
      <c r="H194" s="63">
        <v>500</v>
      </c>
      <c r="I194" s="63">
        <v>550</v>
      </c>
      <c r="J194" s="77"/>
    </row>
    <row r="195" spans="1:10" ht="15" hidden="1">
      <c r="A195" s="117"/>
      <c r="B195" s="116"/>
      <c r="C195" s="99" t="s">
        <v>18</v>
      </c>
      <c r="D195" s="62"/>
      <c r="E195" s="63">
        <f t="shared" si="10"/>
        <v>0</v>
      </c>
      <c r="F195" s="63">
        <f>SUM(G188:I188)</f>
        <v>0</v>
      </c>
      <c r="G195" s="63">
        <f>SUM(H188:I188)</f>
        <v>0</v>
      </c>
      <c r="H195" s="63">
        <f>SUM(I188:I188)</f>
        <v>0</v>
      </c>
      <c r="I195" s="63">
        <v>0</v>
      </c>
      <c r="J195" s="77"/>
    </row>
    <row r="196" spans="1:10" ht="30" hidden="1">
      <c r="A196" s="117"/>
      <c r="B196" s="116"/>
      <c r="C196" s="99" t="s">
        <v>14</v>
      </c>
      <c r="D196" s="62"/>
      <c r="E196" s="63">
        <f t="shared" si="10"/>
        <v>0</v>
      </c>
      <c r="F196" s="63">
        <f>SUM(G189:I189)</f>
        <v>0</v>
      </c>
      <c r="G196" s="63">
        <f>SUM(H189:I189)</f>
        <v>0</v>
      </c>
      <c r="H196" s="63">
        <f>SUM(I189:I189)</f>
        <v>0</v>
      </c>
      <c r="I196" s="63">
        <v>0</v>
      </c>
      <c r="J196" s="77"/>
    </row>
    <row r="197" spans="1:10" ht="15" hidden="1">
      <c r="A197" s="117"/>
      <c r="B197" s="116"/>
      <c r="C197" s="99" t="s">
        <v>20</v>
      </c>
      <c r="D197" s="62"/>
      <c r="E197" s="63">
        <f t="shared" si="10"/>
        <v>0</v>
      </c>
      <c r="F197" s="63">
        <f>SUM(G190:I190)</f>
        <v>0</v>
      </c>
      <c r="G197" s="63">
        <f>SUM(H190:I190)</f>
        <v>0</v>
      </c>
      <c r="H197" s="63">
        <f>SUM(I190:I190)</f>
        <v>0</v>
      </c>
      <c r="I197" s="63">
        <v>0</v>
      </c>
      <c r="J197" s="77"/>
    </row>
    <row r="198" spans="1:10" ht="66.75" customHeight="1" hidden="1">
      <c r="A198" s="117"/>
      <c r="B198" s="116"/>
      <c r="C198" s="99" t="s">
        <v>74</v>
      </c>
      <c r="D198" s="62"/>
      <c r="E198" s="63">
        <f t="shared" si="10"/>
        <v>0</v>
      </c>
      <c r="F198" s="63">
        <f>SUM(G191:I191)</f>
        <v>0</v>
      </c>
      <c r="G198" s="63">
        <f>SUM(H191:I191)</f>
        <v>0</v>
      </c>
      <c r="H198" s="63">
        <f>SUM(I191:I191)</f>
        <v>0</v>
      </c>
      <c r="I198" s="63">
        <v>0</v>
      </c>
      <c r="J198" s="77"/>
    </row>
    <row r="199" spans="1:10" ht="15" customHeight="1" hidden="1">
      <c r="A199" s="117" t="s">
        <v>107</v>
      </c>
      <c r="B199" s="116" t="s">
        <v>108</v>
      </c>
      <c r="C199" s="99" t="s">
        <v>43</v>
      </c>
      <c r="D199" s="62"/>
      <c r="E199" s="63">
        <f t="shared" si="10"/>
        <v>270</v>
      </c>
      <c r="F199" s="63">
        <f>SUM(F200:F205)</f>
        <v>120</v>
      </c>
      <c r="G199" s="63">
        <f>SUM(G200:G205)</f>
        <v>0</v>
      </c>
      <c r="H199" s="63">
        <f>SUM(H200:H205)</f>
        <v>0</v>
      </c>
      <c r="I199" s="63">
        <f>SUM(I200:I205)</f>
        <v>150</v>
      </c>
      <c r="J199" s="77"/>
    </row>
    <row r="200" spans="1:10" ht="16.5" customHeight="1" hidden="1">
      <c r="A200" s="117"/>
      <c r="B200" s="116"/>
      <c r="C200" s="99" t="s">
        <v>16</v>
      </c>
      <c r="D200" s="62"/>
      <c r="E200" s="63">
        <f t="shared" si="10"/>
        <v>0</v>
      </c>
      <c r="F200" s="63">
        <f>SUM(G193:I193)</f>
        <v>0</v>
      </c>
      <c r="G200" s="63">
        <f>SUM(H193:I193)</f>
        <v>0</v>
      </c>
      <c r="H200" s="63">
        <f>SUM(I193:I193)</f>
        <v>0</v>
      </c>
      <c r="I200" s="63">
        <v>0</v>
      </c>
      <c r="J200" s="77"/>
    </row>
    <row r="201" spans="1:10" ht="15" hidden="1">
      <c r="A201" s="117"/>
      <c r="B201" s="116"/>
      <c r="C201" s="99" t="s">
        <v>17</v>
      </c>
      <c r="D201" s="62" t="s">
        <v>50</v>
      </c>
      <c r="E201" s="63">
        <f t="shared" si="10"/>
        <v>270</v>
      </c>
      <c r="F201" s="63">
        <v>120</v>
      </c>
      <c r="G201" s="63">
        <v>0</v>
      </c>
      <c r="H201" s="63">
        <v>0</v>
      </c>
      <c r="I201" s="63">
        <v>150</v>
      </c>
      <c r="J201" s="77"/>
    </row>
    <row r="202" spans="1:10" ht="15" hidden="1">
      <c r="A202" s="117"/>
      <c r="B202" s="116"/>
      <c r="C202" s="99" t="s">
        <v>18</v>
      </c>
      <c r="D202" s="62"/>
      <c r="E202" s="63">
        <f t="shared" si="10"/>
        <v>0</v>
      </c>
      <c r="F202" s="63">
        <f>SUM(G195:I195)</f>
        <v>0</v>
      </c>
      <c r="G202" s="63">
        <f>SUM(H195:I195)</f>
        <v>0</v>
      </c>
      <c r="H202" s="63">
        <f>SUM(I195:I195)</f>
        <v>0</v>
      </c>
      <c r="I202" s="63">
        <v>0</v>
      </c>
      <c r="J202" s="77"/>
    </row>
    <row r="203" spans="1:10" ht="30" hidden="1">
      <c r="A203" s="117"/>
      <c r="B203" s="116"/>
      <c r="C203" s="99" t="s">
        <v>14</v>
      </c>
      <c r="D203" s="62"/>
      <c r="E203" s="63">
        <f t="shared" si="10"/>
        <v>0</v>
      </c>
      <c r="F203" s="63">
        <f>SUM(G196:I196)</f>
        <v>0</v>
      </c>
      <c r="G203" s="63">
        <f>SUM(H196:I196)</f>
        <v>0</v>
      </c>
      <c r="H203" s="63">
        <f>SUM(I196:I196)</f>
        <v>0</v>
      </c>
      <c r="I203" s="63">
        <v>0</v>
      </c>
      <c r="J203" s="77"/>
    </row>
    <row r="204" spans="1:10" ht="15" hidden="1">
      <c r="A204" s="117"/>
      <c r="B204" s="116"/>
      <c r="C204" s="99" t="s">
        <v>20</v>
      </c>
      <c r="D204" s="62"/>
      <c r="E204" s="63">
        <f t="shared" si="10"/>
        <v>0</v>
      </c>
      <c r="F204" s="63">
        <f>SUM(G197:I197)</f>
        <v>0</v>
      </c>
      <c r="G204" s="63">
        <f>SUM(H197:I197)</f>
        <v>0</v>
      </c>
      <c r="H204" s="63">
        <f>SUM(I197:I197)</f>
        <v>0</v>
      </c>
      <c r="I204" s="63">
        <v>0</v>
      </c>
      <c r="J204" s="77"/>
    </row>
    <row r="205" spans="1:10" ht="30" hidden="1">
      <c r="A205" s="117"/>
      <c r="B205" s="116"/>
      <c r="C205" s="99" t="s">
        <v>74</v>
      </c>
      <c r="D205" s="62"/>
      <c r="E205" s="63">
        <f t="shared" si="10"/>
        <v>0</v>
      </c>
      <c r="F205" s="63">
        <f>SUM(G198:I198)</f>
        <v>0</v>
      </c>
      <c r="G205" s="63">
        <f>SUM(H198:I198)</f>
        <v>0</v>
      </c>
      <c r="H205" s="63">
        <f>SUM(I198:I198)</f>
        <v>0</v>
      </c>
      <c r="I205" s="63">
        <v>0</v>
      </c>
      <c r="J205" s="77"/>
    </row>
    <row r="206" spans="1:10" ht="15" customHeight="1" hidden="1">
      <c r="A206" s="117" t="s">
        <v>109</v>
      </c>
      <c r="B206" s="116" t="s">
        <v>110</v>
      </c>
      <c r="C206" s="99" t="s">
        <v>43</v>
      </c>
      <c r="D206" s="62"/>
      <c r="E206" s="63">
        <f t="shared" si="10"/>
        <v>310</v>
      </c>
      <c r="F206" s="63">
        <f>SUM(F207:F212)</f>
        <v>110</v>
      </c>
      <c r="G206" s="63">
        <f>SUM(G207:G212)</f>
        <v>0</v>
      </c>
      <c r="H206" s="63">
        <f>SUM(H207:H212)</f>
        <v>100</v>
      </c>
      <c r="I206" s="63">
        <f>SUM(I207:I212)</f>
        <v>100</v>
      </c>
      <c r="J206" s="77"/>
    </row>
    <row r="207" spans="1:10" ht="15" customHeight="1" hidden="1">
      <c r="A207" s="117"/>
      <c r="B207" s="116"/>
      <c r="C207" s="99" t="s">
        <v>16</v>
      </c>
      <c r="D207" s="62"/>
      <c r="E207" s="63">
        <f aca="true" t="shared" si="11" ref="E207:E212">SUM(F207:I207)</f>
        <v>0</v>
      </c>
      <c r="F207" s="63">
        <f>SUM(G200:I200)</f>
        <v>0</v>
      </c>
      <c r="G207" s="63">
        <f>SUM(H200:I200)</f>
        <v>0</v>
      </c>
      <c r="H207" s="63">
        <f>SUM(I200:I200)</f>
        <v>0</v>
      </c>
      <c r="I207" s="63">
        <v>0</v>
      </c>
      <c r="J207" s="77"/>
    </row>
    <row r="208" spans="1:10" ht="15" hidden="1">
      <c r="A208" s="117"/>
      <c r="B208" s="116"/>
      <c r="C208" s="99" t="s">
        <v>17</v>
      </c>
      <c r="D208" s="62" t="s">
        <v>48</v>
      </c>
      <c r="E208" s="63">
        <f t="shared" si="11"/>
        <v>310</v>
      </c>
      <c r="F208" s="63">
        <v>110</v>
      </c>
      <c r="G208" s="63">
        <v>0</v>
      </c>
      <c r="H208" s="63">
        <v>100</v>
      </c>
      <c r="I208" s="63">
        <v>100</v>
      </c>
      <c r="J208" s="77"/>
    </row>
    <row r="209" spans="1:10" ht="15" hidden="1">
      <c r="A209" s="117"/>
      <c r="B209" s="116"/>
      <c r="C209" s="99" t="s">
        <v>18</v>
      </c>
      <c r="D209" s="62"/>
      <c r="E209" s="63">
        <f t="shared" si="11"/>
        <v>0</v>
      </c>
      <c r="F209" s="63">
        <f>SUM(G202:I202)</f>
        <v>0</v>
      </c>
      <c r="G209" s="63">
        <f>SUM(H202:I202)</f>
        <v>0</v>
      </c>
      <c r="H209" s="63">
        <v>0</v>
      </c>
      <c r="I209" s="63">
        <v>0</v>
      </c>
      <c r="J209" s="77"/>
    </row>
    <row r="210" spans="1:10" ht="30" hidden="1">
      <c r="A210" s="117"/>
      <c r="B210" s="116"/>
      <c r="C210" s="99" t="s">
        <v>14</v>
      </c>
      <c r="D210" s="62"/>
      <c r="E210" s="63">
        <f t="shared" si="11"/>
        <v>0</v>
      </c>
      <c r="F210" s="63">
        <f>SUM(G203:I203)</f>
        <v>0</v>
      </c>
      <c r="G210" s="63">
        <f>SUM(H203:I203)</f>
        <v>0</v>
      </c>
      <c r="H210" s="63">
        <f>SUM(I203:I203)</f>
        <v>0</v>
      </c>
      <c r="I210" s="63">
        <v>0</v>
      </c>
      <c r="J210" s="77"/>
    </row>
    <row r="211" spans="1:10" ht="15" hidden="1">
      <c r="A211" s="117"/>
      <c r="B211" s="116"/>
      <c r="C211" s="99" t="s">
        <v>20</v>
      </c>
      <c r="D211" s="62"/>
      <c r="E211" s="63">
        <f t="shared" si="11"/>
        <v>0</v>
      </c>
      <c r="F211" s="63">
        <f>SUM(G204:I204)</f>
        <v>0</v>
      </c>
      <c r="G211" s="63">
        <f>SUM(H204:I204)</f>
        <v>0</v>
      </c>
      <c r="H211" s="63">
        <f>SUM(I204:I204)</f>
        <v>0</v>
      </c>
      <c r="I211" s="63">
        <v>0</v>
      </c>
      <c r="J211" s="77"/>
    </row>
    <row r="212" spans="1:10" ht="30" hidden="1">
      <c r="A212" s="117"/>
      <c r="B212" s="116"/>
      <c r="C212" s="99" t="s">
        <v>74</v>
      </c>
      <c r="D212" s="62"/>
      <c r="E212" s="63">
        <f t="shared" si="11"/>
        <v>0</v>
      </c>
      <c r="F212" s="63">
        <v>0</v>
      </c>
      <c r="G212" s="63">
        <v>0</v>
      </c>
      <c r="H212" s="63">
        <v>0</v>
      </c>
      <c r="I212" s="63">
        <v>0</v>
      </c>
      <c r="J212" s="77"/>
    </row>
    <row r="213" spans="1:10" s="50" customFormat="1" ht="17.25" customHeight="1" collapsed="1">
      <c r="A213" s="117" t="s">
        <v>111</v>
      </c>
      <c r="B213" s="115" t="s">
        <v>134</v>
      </c>
      <c r="C213" s="99" t="s">
        <v>43</v>
      </c>
      <c r="D213" s="62"/>
      <c r="E213" s="63">
        <f aca="true" t="shared" si="12" ref="E213:E220">SUM(F213:I213)</f>
        <v>0</v>
      </c>
      <c r="F213" s="63">
        <v>0</v>
      </c>
      <c r="G213" s="63">
        <f>SUM(G214:G220)</f>
        <v>0</v>
      </c>
      <c r="H213" s="63">
        <f>SUM(H214:H220)</f>
        <v>0</v>
      </c>
      <c r="I213" s="63">
        <v>0</v>
      </c>
      <c r="J213" s="75"/>
    </row>
    <row r="214" spans="1:10" s="50" customFormat="1" ht="17.25" customHeight="1">
      <c r="A214" s="117"/>
      <c r="B214" s="115"/>
      <c r="C214" s="99" t="s">
        <v>16</v>
      </c>
      <c r="D214" s="62"/>
      <c r="E214" s="63">
        <f t="shared" si="12"/>
        <v>0</v>
      </c>
      <c r="F214" s="63">
        <v>0</v>
      </c>
      <c r="G214" s="63">
        <v>0</v>
      </c>
      <c r="H214" s="63">
        <v>0</v>
      </c>
      <c r="I214" s="63">
        <v>0</v>
      </c>
      <c r="J214" s="75"/>
    </row>
    <row r="215" spans="1:10" s="50" customFormat="1" ht="17.25" customHeight="1">
      <c r="A215" s="117"/>
      <c r="B215" s="115"/>
      <c r="C215" s="99" t="s">
        <v>17</v>
      </c>
      <c r="D215" s="62" t="s">
        <v>48</v>
      </c>
      <c r="E215" s="63">
        <f t="shared" si="12"/>
        <v>0</v>
      </c>
      <c r="F215" s="63">
        <v>0</v>
      </c>
      <c r="G215" s="63">
        <v>0</v>
      </c>
      <c r="H215" s="63">
        <v>0</v>
      </c>
      <c r="I215" s="63">
        <v>0</v>
      </c>
      <c r="J215" s="75"/>
    </row>
    <row r="216" spans="1:10" s="50" customFormat="1" ht="17.25" customHeight="1">
      <c r="A216" s="117"/>
      <c r="B216" s="115"/>
      <c r="C216" s="99" t="s">
        <v>18</v>
      </c>
      <c r="D216" s="62"/>
      <c r="E216" s="63">
        <f t="shared" si="12"/>
        <v>0</v>
      </c>
      <c r="F216" s="63">
        <v>0</v>
      </c>
      <c r="G216" s="63">
        <v>0</v>
      </c>
      <c r="H216" s="63">
        <v>0</v>
      </c>
      <c r="I216" s="63">
        <v>0</v>
      </c>
      <c r="J216" s="75"/>
    </row>
    <row r="217" spans="1:10" s="50" customFormat="1" ht="29.25" customHeight="1">
      <c r="A217" s="117"/>
      <c r="B217" s="115"/>
      <c r="C217" s="99" t="s">
        <v>152</v>
      </c>
      <c r="D217" s="62"/>
      <c r="E217" s="63">
        <f t="shared" si="12"/>
        <v>0</v>
      </c>
      <c r="F217" s="63">
        <v>0</v>
      </c>
      <c r="G217" s="63">
        <v>0</v>
      </c>
      <c r="H217" s="63">
        <v>0</v>
      </c>
      <c r="I217" s="63">
        <v>0</v>
      </c>
      <c r="J217" s="75"/>
    </row>
    <row r="218" spans="1:10" s="50" customFormat="1" ht="17.25" customHeight="1">
      <c r="A218" s="117"/>
      <c r="B218" s="115"/>
      <c r="C218" s="99" t="s">
        <v>153</v>
      </c>
      <c r="D218" s="62"/>
      <c r="E218" s="63">
        <f t="shared" si="12"/>
        <v>0</v>
      </c>
      <c r="F218" s="63">
        <v>0</v>
      </c>
      <c r="G218" s="63">
        <v>0</v>
      </c>
      <c r="H218" s="63">
        <v>0</v>
      </c>
      <c r="I218" s="63">
        <v>0</v>
      </c>
      <c r="J218" s="75"/>
    </row>
    <row r="219" spans="1:10" s="50" customFormat="1" ht="32.25" customHeight="1">
      <c r="A219" s="117"/>
      <c r="B219" s="115"/>
      <c r="C219" s="99" t="s">
        <v>154</v>
      </c>
      <c r="D219" s="62"/>
      <c r="E219" s="63">
        <v>0</v>
      </c>
      <c r="F219" s="63">
        <v>0</v>
      </c>
      <c r="G219" s="63">
        <v>0</v>
      </c>
      <c r="H219" s="63">
        <v>0</v>
      </c>
      <c r="I219" s="63">
        <v>0</v>
      </c>
      <c r="J219" s="75"/>
    </row>
    <row r="220" spans="1:10" s="50" customFormat="1" ht="31.5" customHeight="1">
      <c r="A220" s="117"/>
      <c r="B220" s="115"/>
      <c r="C220" s="99" t="s">
        <v>238</v>
      </c>
      <c r="D220" s="62"/>
      <c r="E220" s="63">
        <f t="shared" si="12"/>
        <v>0</v>
      </c>
      <c r="F220" s="63">
        <v>0</v>
      </c>
      <c r="G220" s="63">
        <v>0</v>
      </c>
      <c r="H220" s="63">
        <v>0</v>
      </c>
      <c r="I220" s="63">
        <v>0</v>
      </c>
      <c r="J220" s="75"/>
    </row>
    <row r="221" spans="1:10" s="50" customFormat="1" ht="17.25" customHeight="1">
      <c r="A221" s="117" t="s">
        <v>112</v>
      </c>
      <c r="B221" s="115" t="s">
        <v>312</v>
      </c>
      <c r="C221" s="99" t="s">
        <v>43</v>
      </c>
      <c r="D221" s="74"/>
      <c r="E221" s="63">
        <f>E223+E224</f>
        <v>146840</v>
      </c>
      <c r="F221" s="63">
        <f>F223+F224</f>
        <v>30000</v>
      </c>
      <c r="G221" s="63">
        <f>G223+G224</f>
        <v>76840</v>
      </c>
      <c r="H221" s="63">
        <f>H223+H224</f>
        <v>20000</v>
      </c>
      <c r="I221" s="63">
        <f>I223+I224</f>
        <v>20000</v>
      </c>
      <c r="J221" s="75"/>
    </row>
    <row r="222" spans="1:10" s="50" customFormat="1" ht="17.25" customHeight="1">
      <c r="A222" s="117"/>
      <c r="B222" s="115"/>
      <c r="C222" s="99" t="s">
        <v>16</v>
      </c>
      <c r="D222" s="74"/>
      <c r="E222" s="63">
        <f aca="true" t="shared" si="13" ref="E222:E228">SUM(F222:I222)</f>
        <v>0</v>
      </c>
      <c r="F222" s="63">
        <v>0</v>
      </c>
      <c r="G222" s="63">
        <v>0</v>
      </c>
      <c r="H222" s="63">
        <v>0</v>
      </c>
      <c r="I222" s="63">
        <v>0</v>
      </c>
      <c r="J222" s="75"/>
    </row>
    <row r="223" spans="1:10" s="50" customFormat="1" ht="17.25" customHeight="1">
      <c r="A223" s="117"/>
      <c r="B223" s="115"/>
      <c r="C223" s="99" t="s">
        <v>17</v>
      </c>
      <c r="D223" s="62" t="s">
        <v>48</v>
      </c>
      <c r="E223" s="63">
        <f t="shared" si="13"/>
        <v>106840</v>
      </c>
      <c r="F223" s="63">
        <v>20000</v>
      </c>
      <c r="G223" s="63">
        <v>66840</v>
      </c>
      <c r="H223" s="63">
        <v>10000</v>
      </c>
      <c r="I223" s="63">
        <v>10000</v>
      </c>
      <c r="J223" s="75"/>
    </row>
    <row r="224" spans="1:10" s="50" customFormat="1" ht="17.25" customHeight="1">
      <c r="A224" s="117"/>
      <c r="B224" s="115"/>
      <c r="C224" s="99" t="s">
        <v>18</v>
      </c>
      <c r="D224" s="62"/>
      <c r="E224" s="63">
        <f t="shared" si="13"/>
        <v>40000</v>
      </c>
      <c r="F224" s="63">
        <v>10000</v>
      </c>
      <c r="G224" s="63">
        <v>10000</v>
      </c>
      <c r="H224" s="63">
        <v>10000</v>
      </c>
      <c r="I224" s="63">
        <v>10000</v>
      </c>
      <c r="J224" s="75"/>
    </row>
    <row r="225" spans="1:10" s="50" customFormat="1" ht="31.5" customHeight="1">
      <c r="A225" s="117"/>
      <c r="B225" s="115"/>
      <c r="C225" s="99" t="s">
        <v>152</v>
      </c>
      <c r="D225" s="62"/>
      <c r="E225" s="63">
        <f t="shared" si="13"/>
        <v>0</v>
      </c>
      <c r="F225" s="63">
        <v>0</v>
      </c>
      <c r="G225" s="63">
        <v>0</v>
      </c>
      <c r="H225" s="63">
        <v>0</v>
      </c>
      <c r="I225" s="63">
        <v>0</v>
      </c>
      <c r="J225" s="75"/>
    </row>
    <row r="226" spans="1:10" s="50" customFormat="1" ht="17.25" customHeight="1">
      <c r="A226" s="117"/>
      <c r="B226" s="115"/>
      <c r="C226" s="99" t="s">
        <v>153</v>
      </c>
      <c r="D226" s="62"/>
      <c r="E226" s="63">
        <f t="shared" si="13"/>
        <v>0</v>
      </c>
      <c r="F226" s="63">
        <v>0</v>
      </c>
      <c r="G226" s="63">
        <v>0</v>
      </c>
      <c r="H226" s="63">
        <v>0</v>
      </c>
      <c r="I226" s="63">
        <v>0</v>
      </c>
      <c r="J226" s="75"/>
    </row>
    <row r="227" spans="1:10" s="50" customFormat="1" ht="30" customHeight="1">
      <c r="A227" s="117"/>
      <c r="B227" s="115"/>
      <c r="C227" s="99" t="s">
        <v>154</v>
      </c>
      <c r="D227" s="62"/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75"/>
    </row>
    <row r="228" spans="1:10" s="50" customFormat="1" ht="31.5" customHeight="1">
      <c r="A228" s="117"/>
      <c r="B228" s="115"/>
      <c r="C228" s="99" t="s">
        <v>238</v>
      </c>
      <c r="D228" s="62"/>
      <c r="E228" s="63">
        <f t="shared" si="13"/>
        <v>0</v>
      </c>
      <c r="F228" s="63">
        <v>0</v>
      </c>
      <c r="G228" s="63">
        <v>0</v>
      </c>
      <c r="H228" s="63">
        <v>0</v>
      </c>
      <c r="I228" s="63">
        <v>0</v>
      </c>
      <c r="J228" s="75"/>
    </row>
    <row r="229" spans="1:10" ht="15" customHeight="1" hidden="1">
      <c r="A229" s="117" t="s">
        <v>113</v>
      </c>
      <c r="B229" s="116" t="s">
        <v>114</v>
      </c>
      <c r="C229" s="97" t="s">
        <v>43</v>
      </c>
      <c r="D229" s="62"/>
      <c r="E229" s="63">
        <f aca="true" t="shared" si="14" ref="E229:E243">SUM(F229:I229)</f>
        <v>32490</v>
      </c>
      <c r="F229" s="63">
        <f>SUM(F230:F235)</f>
        <v>12490</v>
      </c>
      <c r="G229" s="63">
        <f>SUM(G230:G235)</f>
        <v>20000</v>
      </c>
      <c r="H229" s="63">
        <f>SUM(H230:H235)</f>
        <v>0</v>
      </c>
      <c r="I229" s="63">
        <f>SUM(I230:I235)</f>
        <v>0</v>
      </c>
      <c r="J229" s="77"/>
    </row>
    <row r="230" spans="1:10" ht="15" customHeight="1" hidden="1">
      <c r="A230" s="117"/>
      <c r="B230" s="116"/>
      <c r="C230" s="97" t="s">
        <v>16</v>
      </c>
      <c r="D230" s="62"/>
      <c r="E230" s="63">
        <f t="shared" si="14"/>
        <v>0</v>
      </c>
      <c r="F230" s="63">
        <v>0</v>
      </c>
      <c r="G230" s="63">
        <v>0</v>
      </c>
      <c r="H230" s="63">
        <v>0</v>
      </c>
      <c r="I230" s="63">
        <f>SUM(J116:J116)</f>
        <v>0</v>
      </c>
      <c r="J230" s="77"/>
    </row>
    <row r="231" spans="1:10" ht="15" hidden="1">
      <c r="A231" s="117"/>
      <c r="B231" s="116"/>
      <c r="C231" s="97" t="s">
        <v>17</v>
      </c>
      <c r="D231" s="62" t="s">
        <v>48</v>
      </c>
      <c r="E231" s="63">
        <f t="shared" si="14"/>
        <v>32490</v>
      </c>
      <c r="F231" s="63">
        <v>12490</v>
      </c>
      <c r="G231" s="63">
        <v>20000</v>
      </c>
      <c r="H231" s="63">
        <v>0</v>
      </c>
      <c r="I231" s="63">
        <v>0</v>
      </c>
      <c r="J231" s="77"/>
    </row>
    <row r="232" spans="1:10" ht="15" hidden="1">
      <c r="A232" s="117"/>
      <c r="B232" s="116"/>
      <c r="C232" s="97" t="s">
        <v>18</v>
      </c>
      <c r="D232" s="62"/>
      <c r="E232" s="63">
        <f t="shared" si="14"/>
        <v>0</v>
      </c>
      <c r="F232" s="63">
        <v>0</v>
      </c>
      <c r="G232" s="63">
        <v>0</v>
      </c>
      <c r="H232" s="63">
        <v>0</v>
      </c>
      <c r="I232" s="63">
        <f>SUM(J118:J118)</f>
        <v>0</v>
      </c>
      <c r="J232" s="77"/>
    </row>
    <row r="233" spans="1:10" ht="30" hidden="1">
      <c r="A233" s="117"/>
      <c r="B233" s="116"/>
      <c r="C233" s="97" t="s">
        <v>14</v>
      </c>
      <c r="D233" s="62"/>
      <c r="E233" s="63">
        <f t="shared" si="14"/>
        <v>0</v>
      </c>
      <c r="F233" s="63">
        <v>0</v>
      </c>
      <c r="G233" s="63">
        <v>0</v>
      </c>
      <c r="H233" s="63">
        <v>0</v>
      </c>
      <c r="I233" s="63">
        <f>SUM(J119:J119)</f>
        <v>0</v>
      </c>
      <c r="J233" s="77"/>
    </row>
    <row r="234" spans="1:10" ht="15" hidden="1">
      <c r="A234" s="117"/>
      <c r="B234" s="116"/>
      <c r="C234" s="97" t="s">
        <v>20</v>
      </c>
      <c r="D234" s="62"/>
      <c r="E234" s="63">
        <f t="shared" si="14"/>
        <v>0</v>
      </c>
      <c r="F234" s="63">
        <v>0</v>
      </c>
      <c r="G234" s="63">
        <v>0</v>
      </c>
      <c r="H234" s="63">
        <v>0</v>
      </c>
      <c r="I234" s="63">
        <f>SUM(J120:J120)</f>
        <v>0</v>
      </c>
      <c r="J234" s="77"/>
    </row>
    <row r="235" spans="1:10" ht="30" hidden="1">
      <c r="A235" s="117"/>
      <c r="B235" s="116"/>
      <c r="C235" s="97" t="s">
        <v>74</v>
      </c>
      <c r="D235" s="62"/>
      <c r="E235" s="63">
        <f t="shared" si="14"/>
        <v>0</v>
      </c>
      <c r="F235" s="63">
        <v>0</v>
      </c>
      <c r="G235" s="63">
        <v>0</v>
      </c>
      <c r="H235" s="63">
        <v>0</v>
      </c>
      <c r="I235" s="63">
        <f>SUM(J121:J121)</f>
        <v>0</v>
      </c>
      <c r="J235" s="77"/>
    </row>
    <row r="236" spans="1:10" s="50" customFormat="1" ht="15" customHeight="1">
      <c r="A236" s="119" t="s">
        <v>115</v>
      </c>
      <c r="B236" s="115" t="s">
        <v>116</v>
      </c>
      <c r="C236" s="99" t="s">
        <v>43</v>
      </c>
      <c r="D236" s="62"/>
      <c r="E236" s="63">
        <f>E238</f>
        <v>4382136.18936</v>
      </c>
      <c r="F236" s="63">
        <f>F238</f>
        <v>1073234.21736</v>
      </c>
      <c r="G236" s="63">
        <f>G238</f>
        <v>1134855.868</v>
      </c>
      <c r="H236" s="63">
        <f>H238</f>
        <v>1086240.4819999998</v>
      </c>
      <c r="I236" s="63">
        <f>I238</f>
        <v>1087805.622</v>
      </c>
      <c r="J236" s="75"/>
    </row>
    <row r="237" spans="1:10" s="50" customFormat="1" ht="14.25" customHeight="1">
      <c r="A237" s="120"/>
      <c r="B237" s="115"/>
      <c r="C237" s="99" t="s">
        <v>16</v>
      </c>
      <c r="D237" s="62"/>
      <c r="E237" s="63">
        <f t="shared" si="14"/>
        <v>0</v>
      </c>
      <c r="F237" s="63">
        <v>0</v>
      </c>
      <c r="G237" s="63">
        <v>0</v>
      </c>
      <c r="H237" s="63">
        <v>0</v>
      </c>
      <c r="I237" s="63">
        <v>0</v>
      </c>
      <c r="J237" s="75"/>
    </row>
    <row r="238" spans="1:10" s="50" customFormat="1" ht="14.25" customHeight="1">
      <c r="A238" s="120"/>
      <c r="B238" s="115"/>
      <c r="C238" s="99" t="s">
        <v>17</v>
      </c>
      <c r="D238" s="62" t="s">
        <v>48</v>
      </c>
      <c r="E238" s="63">
        <f>F238+G238+H238+I238</f>
        <v>4382136.18936</v>
      </c>
      <c r="F238" s="63">
        <v>1073234.21736</v>
      </c>
      <c r="G238" s="63">
        <v>1134855.868</v>
      </c>
      <c r="H238" s="63">
        <v>1086240.4819999998</v>
      </c>
      <c r="I238" s="63">
        <v>1087805.622</v>
      </c>
      <c r="J238" s="75"/>
    </row>
    <row r="239" spans="1:10" ht="14.25" customHeight="1">
      <c r="A239" s="120"/>
      <c r="B239" s="115"/>
      <c r="C239" s="99" t="s">
        <v>18</v>
      </c>
      <c r="D239" s="62"/>
      <c r="E239" s="63">
        <f t="shared" si="14"/>
        <v>0</v>
      </c>
      <c r="F239" s="63">
        <v>0</v>
      </c>
      <c r="G239" s="63">
        <v>0</v>
      </c>
      <c r="H239" s="63">
        <v>0</v>
      </c>
      <c r="I239" s="63">
        <v>0</v>
      </c>
      <c r="J239" s="77"/>
    </row>
    <row r="240" spans="1:10" ht="30" customHeight="1">
      <c r="A240" s="120"/>
      <c r="B240" s="115"/>
      <c r="C240" s="99" t="s">
        <v>152</v>
      </c>
      <c r="D240" s="62"/>
      <c r="E240" s="63">
        <f t="shared" si="14"/>
        <v>0</v>
      </c>
      <c r="F240" s="63">
        <v>0</v>
      </c>
      <c r="G240" s="63">
        <v>0</v>
      </c>
      <c r="H240" s="63">
        <v>0</v>
      </c>
      <c r="I240" s="63">
        <v>0</v>
      </c>
      <c r="J240" s="77"/>
    </row>
    <row r="241" spans="1:10" ht="15.75" customHeight="1">
      <c r="A241" s="120"/>
      <c r="B241" s="115"/>
      <c r="C241" s="99" t="s">
        <v>153</v>
      </c>
      <c r="D241" s="62"/>
      <c r="E241" s="63">
        <f t="shared" si="14"/>
        <v>0</v>
      </c>
      <c r="F241" s="63">
        <v>0</v>
      </c>
      <c r="G241" s="63">
        <v>0</v>
      </c>
      <c r="H241" s="63">
        <v>0</v>
      </c>
      <c r="I241" s="63">
        <v>0</v>
      </c>
      <c r="J241" s="77"/>
    </row>
    <row r="242" spans="1:10" ht="28.5" customHeight="1">
      <c r="A242" s="120"/>
      <c r="B242" s="115"/>
      <c r="C242" s="99" t="s">
        <v>154</v>
      </c>
      <c r="D242" s="62"/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77"/>
    </row>
    <row r="243" spans="1:10" ht="32.25" customHeight="1">
      <c r="A243" s="121"/>
      <c r="B243" s="115"/>
      <c r="C243" s="99" t="s">
        <v>238</v>
      </c>
      <c r="D243" s="62"/>
      <c r="E243" s="63">
        <f t="shared" si="14"/>
        <v>0</v>
      </c>
      <c r="F243" s="63">
        <v>0</v>
      </c>
      <c r="G243" s="63">
        <v>0</v>
      </c>
      <c r="H243" s="63">
        <v>0</v>
      </c>
      <c r="I243" s="63">
        <v>0</v>
      </c>
      <c r="J243" s="77"/>
    </row>
    <row r="244" spans="1:32" s="31" customFormat="1" ht="15">
      <c r="A244" s="117" t="s">
        <v>174</v>
      </c>
      <c r="B244" s="116" t="s">
        <v>266</v>
      </c>
      <c r="C244" s="99" t="s">
        <v>43</v>
      </c>
      <c r="D244" s="62"/>
      <c r="E244" s="78">
        <f>E246+E254</f>
        <v>512824.65329000005</v>
      </c>
      <c r="F244" s="78">
        <f>F246+F254</f>
        <v>69709.14444999999</v>
      </c>
      <c r="G244" s="78">
        <f>G246+G254</f>
        <v>207274.55</v>
      </c>
      <c r="H244" s="78">
        <f>H246+H254</f>
        <v>120432.296</v>
      </c>
      <c r="I244" s="78">
        <f>I246+I254</f>
        <v>115408.66283999999</v>
      </c>
      <c r="J244" s="79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</row>
    <row r="245" spans="1:32" s="31" customFormat="1" ht="15.75" customHeight="1">
      <c r="A245" s="122"/>
      <c r="B245" s="116"/>
      <c r="C245" s="99" t="s">
        <v>16</v>
      </c>
      <c r="D245" s="62"/>
      <c r="E245" s="78">
        <f>SUM(F245:I245)</f>
        <v>0</v>
      </c>
      <c r="F245" s="34">
        <f>F260+F268+F279+F287+F295+F303+F311+F319+F327</f>
        <v>0</v>
      </c>
      <c r="G245" s="34">
        <f>G260+G268+G279+G287+G295+G303+G311+G319+G327</f>
        <v>0</v>
      </c>
      <c r="H245" s="34">
        <f>H260+H268+H279+H287+H295+H303+H311+H319+H327</f>
        <v>0</v>
      </c>
      <c r="I245" s="34">
        <f>I260+I268+I279+I287+I295+I303+I311+I319+I327</f>
        <v>0</v>
      </c>
      <c r="J245" s="79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</row>
    <row r="246" spans="1:32" s="31" customFormat="1" ht="15">
      <c r="A246" s="122"/>
      <c r="B246" s="116"/>
      <c r="C246" s="99" t="s">
        <v>17</v>
      </c>
      <c r="D246" s="62"/>
      <c r="E246" s="78">
        <f>E247+E248+E249+E250+E251+E252+E253</f>
        <v>458796.05329</v>
      </c>
      <c r="F246" s="78">
        <f>F247+F248+F249+F250+F251+F252+F253</f>
        <v>61951.99445</v>
      </c>
      <c r="G246" s="78">
        <f>G247+G248+G249+G250+G251+G252+G253</f>
        <v>186517.4</v>
      </c>
      <c r="H246" s="78">
        <f>H247+H248+H249+H250+H251+H252+H253</f>
        <v>107675.14600000001</v>
      </c>
      <c r="I246" s="78">
        <f>I247+I248+I249+I250+I251+I252+I253</f>
        <v>102651.51284</v>
      </c>
      <c r="J246" s="79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</row>
    <row r="247" spans="1:32" s="31" customFormat="1" ht="15">
      <c r="A247" s="122"/>
      <c r="B247" s="116"/>
      <c r="C247" s="99" t="s">
        <v>17</v>
      </c>
      <c r="D247" s="62" t="s">
        <v>120</v>
      </c>
      <c r="E247" s="78">
        <f aca="true" t="shared" si="15" ref="E247:E258">SUM(F247:I247)</f>
        <v>0</v>
      </c>
      <c r="F247" s="34">
        <f>F270</f>
        <v>0</v>
      </c>
      <c r="G247" s="34">
        <f aca="true" t="shared" si="16" ref="G247:I248">G270</f>
        <v>0</v>
      </c>
      <c r="H247" s="34">
        <f t="shared" si="16"/>
        <v>0</v>
      </c>
      <c r="I247" s="34">
        <f t="shared" si="16"/>
        <v>0</v>
      </c>
      <c r="J247" s="79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</row>
    <row r="248" spans="1:32" s="31" customFormat="1" ht="15">
      <c r="A248" s="122"/>
      <c r="B248" s="116"/>
      <c r="C248" s="99" t="s">
        <v>17</v>
      </c>
      <c r="D248" s="62" t="s">
        <v>121</v>
      </c>
      <c r="E248" s="78">
        <f t="shared" si="15"/>
        <v>0</v>
      </c>
      <c r="F248" s="34">
        <f>F271</f>
        <v>0</v>
      </c>
      <c r="G248" s="34">
        <f t="shared" si="16"/>
        <v>0</v>
      </c>
      <c r="H248" s="34">
        <f t="shared" si="16"/>
        <v>0</v>
      </c>
      <c r="I248" s="34">
        <f t="shared" si="16"/>
        <v>0</v>
      </c>
      <c r="J248" s="79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</row>
    <row r="249" spans="1:32" s="31" customFormat="1" ht="15">
      <c r="A249" s="122"/>
      <c r="B249" s="116"/>
      <c r="C249" s="99" t="s">
        <v>17</v>
      </c>
      <c r="D249" s="62" t="s">
        <v>49</v>
      </c>
      <c r="E249" s="78">
        <f t="shared" si="15"/>
        <v>34674.865959999996</v>
      </c>
      <c r="F249" s="34">
        <f aca="true" t="shared" si="17" ref="F249:I251">F337</f>
        <v>12124.86596</v>
      </c>
      <c r="G249" s="34">
        <f t="shared" si="17"/>
        <v>10150</v>
      </c>
      <c r="H249" s="34">
        <f t="shared" si="17"/>
        <v>6200</v>
      </c>
      <c r="I249" s="34">
        <f t="shared" si="17"/>
        <v>6200</v>
      </c>
      <c r="J249" s="79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</row>
    <row r="250" spans="1:32" s="31" customFormat="1" ht="15">
      <c r="A250" s="122"/>
      <c r="B250" s="116"/>
      <c r="C250" s="99" t="s">
        <v>17</v>
      </c>
      <c r="D250" s="62" t="s">
        <v>52</v>
      </c>
      <c r="E250" s="78">
        <f t="shared" si="15"/>
        <v>78507.10639</v>
      </c>
      <c r="F250" s="34">
        <f t="shared" si="17"/>
        <v>7862.14755</v>
      </c>
      <c r="G250" s="34">
        <f t="shared" si="17"/>
        <v>52810</v>
      </c>
      <c r="H250" s="34">
        <f t="shared" si="17"/>
        <v>8339.546</v>
      </c>
      <c r="I250" s="34">
        <f t="shared" si="17"/>
        <v>9495.41284</v>
      </c>
      <c r="J250" s="79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</row>
    <row r="251" spans="1:32" s="31" customFormat="1" ht="15">
      <c r="A251" s="122"/>
      <c r="B251" s="116"/>
      <c r="C251" s="99" t="s">
        <v>17</v>
      </c>
      <c r="D251" s="62" t="s">
        <v>53</v>
      </c>
      <c r="E251" s="78">
        <f t="shared" si="15"/>
        <v>5583</v>
      </c>
      <c r="F251" s="34">
        <f t="shared" si="17"/>
        <v>0</v>
      </c>
      <c r="G251" s="34">
        <f t="shared" si="17"/>
        <v>5583</v>
      </c>
      <c r="H251" s="34">
        <f t="shared" si="17"/>
        <v>0</v>
      </c>
      <c r="I251" s="34">
        <f t="shared" si="17"/>
        <v>0</v>
      </c>
      <c r="J251" s="79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</row>
    <row r="252" spans="1:32" s="31" customFormat="1" ht="15">
      <c r="A252" s="122"/>
      <c r="B252" s="116"/>
      <c r="C252" s="99" t="s">
        <v>17</v>
      </c>
      <c r="D252" s="62" t="s">
        <v>48</v>
      </c>
      <c r="E252" s="78">
        <f t="shared" si="15"/>
        <v>335101.08094</v>
      </c>
      <c r="F252" s="34">
        <f>F261+F272+F280+F288+F296+F304+F312+F320+F328</f>
        <v>40884.98094</v>
      </c>
      <c r="G252" s="34">
        <f>G261+G272+G280+G288+G296+G304+G312+G320+G328</f>
        <v>116124.4</v>
      </c>
      <c r="H252" s="34">
        <f>H261+H272+H280+H288+H296+H304+H312+H320+H328</f>
        <v>92135.6</v>
      </c>
      <c r="I252" s="34">
        <f>I261+I272+I280+I288+I296+I304+I312+I320+I328</f>
        <v>85956.09999999999</v>
      </c>
      <c r="J252" s="79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</row>
    <row r="253" spans="1:32" s="31" customFormat="1" ht="15">
      <c r="A253" s="122"/>
      <c r="B253" s="116"/>
      <c r="C253" s="99" t="s">
        <v>17</v>
      </c>
      <c r="D253" s="62" t="s">
        <v>50</v>
      </c>
      <c r="E253" s="78">
        <f t="shared" si="15"/>
        <v>4930</v>
      </c>
      <c r="F253" s="34">
        <f>F340</f>
        <v>1080</v>
      </c>
      <c r="G253" s="34">
        <f>G340</f>
        <v>1850</v>
      </c>
      <c r="H253" s="34">
        <f>H340</f>
        <v>1000</v>
      </c>
      <c r="I253" s="34">
        <f>I340</f>
        <v>1000</v>
      </c>
      <c r="J253" s="79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</row>
    <row r="254" spans="1:32" s="31" customFormat="1" ht="15">
      <c r="A254" s="122"/>
      <c r="B254" s="116"/>
      <c r="C254" s="99" t="s">
        <v>18</v>
      </c>
      <c r="D254" s="62"/>
      <c r="E254" s="78">
        <f t="shared" si="15"/>
        <v>54028.600000000006</v>
      </c>
      <c r="F254" s="78">
        <f aca="true" t="shared" si="18" ref="F254:I258">F262+F273+F281+F289+F297+F305+F313+F321+F329+F341</f>
        <v>7757.15</v>
      </c>
      <c r="G254" s="78">
        <f t="shared" si="18"/>
        <v>20757.15</v>
      </c>
      <c r="H254" s="78">
        <f t="shared" si="18"/>
        <v>12757.15</v>
      </c>
      <c r="I254" s="78">
        <f t="shared" si="18"/>
        <v>12757.15</v>
      </c>
      <c r="J254" s="79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</row>
    <row r="255" spans="1:32" s="31" customFormat="1" ht="27.75" customHeight="1">
      <c r="A255" s="122"/>
      <c r="B255" s="116"/>
      <c r="C255" s="99" t="s">
        <v>152</v>
      </c>
      <c r="D255" s="62"/>
      <c r="E255" s="78">
        <f t="shared" si="15"/>
        <v>0</v>
      </c>
      <c r="F255" s="78">
        <f t="shared" si="18"/>
        <v>0</v>
      </c>
      <c r="G255" s="78">
        <f t="shared" si="18"/>
        <v>0</v>
      </c>
      <c r="H255" s="78">
        <f t="shared" si="18"/>
        <v>0</v>
      </c>
      <c r="I255" s="78">
        <f t="shared" si="18"/>
        <v>0</v>
      </c>
      <c r="J255" s="79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</row>
    <row r="256" spans="1:32" s="31" customFormat="1" ht="14.25" customHeight="1">
      <c r="A256" s="122"/>
      <c r="B256" s="116"/>
      <c r="C256" s="99" t="s">
        <v>153</v>
      </c>
      <c r="D256" s="62"/>
      <c r="E256" s="78">
        <f t="shared" si="15"/>
        <v>0</v>
      </c>
      <c r="F256" s="78">
        <f t="shared" si="18"/>
        <v>0</v>
      </c>
      <c r="G256" s="78">
        <f t="shared" si="18"/>
        <v>0</v>
      </c>
      <c r="H256" s="78">
        <f t="shared" si="18"/>
        <v>0</v>
      </c>
      <c r="I256" s="78">
        <f t="shared" si="18"/>
        <v>0</v>
      </c>
      <c r="J256" s="79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</row>
    <row r="257" spans="1:32" s="31" customFormat="1" ht="30" customHeight="1">
      <c r="A257" s="122"/>
      <c r="B257" s="116"/>
      <c r="C257" s="99" t="s">
        <v>154</v>
      </c>
      <c r="D257" s="62"/>
      <c r="E257" s="78">
        <f t="shared" si="15"/>
        <v>0</v>
      </c>
      <c r="F257" s="78">
        <f t="shared" si="18"/>
        <v>0</v>
      </c>
      <c r="G257" s="78">
        <f t="shared" si="18"/>
        <v>0</v>
      </c>
      <c r="H257" s="78">
        <f t="shared" si="18"/>
        <v>0</v>
      </c>
      <c r="I257" s="78">
        <f t="shared" si="18"/>
        <v>0</v>
      </c>
      <c r="J257" s="79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</row>
    <row r="258" spans="1:32" s="82" customFormat="1" ht="30" customHeight="1">
      <c r="A258" s="122"/>
      <c r="B258" s="116"/>
      <c r="C258" s="99" t="s">
        <v>238</v>
      </c>
      <c r="D258" s="81"/>
      <c r="E258" s="78">
        <f t="shared" si="15"/>
        <v>0</v>
      </c>
      <c r="F258" s="78">
        <f t="shared" si="18"/>
        <v>0</v>
      </c>
      <c r="G258" s="78">
        <f t="shared" si="18"/>
        <v>0</v>
      </c>
      <c r="H258" s="78">
        <f t="shared" si="18"/>
        <v>0</v>
      </c>
      <c r="I258" s="78">
        <f t="shared" si="18"/>
        <v>0</v>
      </c>
      <c r="J258" s="79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</row>
    <row r="259" spans="1:32" s="31" customFormat="1" ht="15" customHeight="1">
      <c r="A259" s="114" t="s">
        <v>159</v>
      </c>
      <c r="B259" s="115" t="s">
        <v>309</v>
      </c>
      <c r="C259" s="99" t="s">
        <v>43</v>
      </c>
      <c r="D259" s="62"/>
      <c r="E259" s="78">
        <f>SUM(E260:E266)</f>
        <v>16800</v>
      </c>
      <c r="F259" s="78">
        <f>SUM(F260:F266)</f>
        <v>0</v>
      </c>
      <c r="G259" s="78">
        <f>SUM(G260:G266)</f>
        <v>16800</v>
      </c>
      <c r="H259" s="78">
        <f>SUM(H260:H266)</f>
        <v>0</v>
      </c>
      <c r="I259" s="78">
        <f>SUM(I260:I266)</f>
        <v>0</v>
      </c>
      <c r="J259" s="79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</row>
    <row r="260" spans="1:32" s="31" customFormat="1" ht="16.5" customHeight="1">
      <c r="A260" s="114"/>
      <c r="B260" s="115"/>
      <c r="C260" s="99" t="s">
        <v>16</v>
      </c>
      <c r="D260" s="62"/>
      <c r="E260" s="78">
        <f aca="true" t="shared" si="19" ref="E260:E266">SUM(F260:I260)</f>
        <v>0</v>
      </c>
      <c r="F260" s="78">
        <v>0</v>
      </c>
      <c r="G260" s="78">
        <v>0</v>
      </c>
      <c r="H260" s="78">
        <v>0</v>
      </c>
      <c r="I260" s="78">
        <v>0</v>
      </c>
      <c r="J260" s="79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</row>
    <row r="261" spans="1:32" s="31" customFormat="1" ht="15.75" customHeight="1">
      <c r="A261" s="114"/>
      <c r="B261" s="115"/>
      <c r="C261" s="99" t="s">
        <v>17</v>
      </c>
      <c r="D261" s="62" t="s">
        <v>48</v>
      </c>
      <c r="E261" s="78">
        <f t="shared" si="19"/>
        <v>13800</v>
      </c>
      <c r="F261" s="78">
        <v>0</v>
      </c>
      <c r="G261" s="78">
        <v>13800</v>
      </c>
      <c r="H261" s="78">
        <v>0</v>
      </c>
      <c r="I261" s="78">
        <v>0</v>
      </c>
      <c r="J261" s="79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</row>
    <row r="262" spans="1:32" s="31" customFormat="1" ht="15.75" customHeight="1">
      <c r="A262" s="114"/>
      <c r="B262" s="115"/>
      <c r="C262" s="99" t="s">
        <v>18</v>
      </c>
      <c r="D262" s="62"/>
      <c r="E262" s="78">
        <f t="shared" si="19"/>
        <v>3000</v>
      </c>
      <c r="F262" s="78">
        <v>0</v>
      </c>
      <c r="G262" s="78">
        <v>3000</v>
      </c>
      <c r="H262" s="78">
        <v>0</v>
      </c>
      <c r="I262" s="78">
        <v>0</v>
      </c>
      <c r="J262" s="79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</row>
    <row r="263" spans="1:32" s="31" customFormat="1" ht="30.75" customHeight="1">
      <c r="A263" s="114"/>
      <c r="B263" s="115"/>
      <c r="C263" s="99" t="s">
        <v>152</v>
      </c>
      <c r="D263" s="62"/>
      <c r="E263" s="78">
        <f t="shared" si="19"/>
        <v>0</v>
      </c>
      <c r="F263" s="78">
        <v>0</v>
      </c>
      <c r="G263" s="78">
        <v>0</v>
      </c>
      <c r="H263" s="78">
        <v>0</v>
      </c>
      <c r="I263" s="78">
        <v>0</v>
      </c>
      <c r="J263" s="79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</row>
    <row r="264" spans="1:32" s="31" customFormat="1" ht="15.75" customHeight="1">
      <c r="A264" s="114"/>
      <c r="B264" s="115"/>
      <c r="C264" s="99" t="s">
        <v>153</v>
      </c>
      <c r="D264" s="62"/>
      <c r="E264" s="78">
        <f t="shared" si="19"/>
        <v>0</v>
      </c>
      <c r="F264" s="78">
        <v>0</v>
      </c>
      <c r="G264" s="78">
        <v>0</v>
      </c>
      <c r="H264" s="78">
        <v>0</v>
      </c>
      <c r="I264" s="78">
        <v>0</v>
      </c>
      <c r="J264" s="79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</row>
    <row r="265" spans="1:32" s="31" customFormat="1" ht="31.5" customHeight="1">
      <c r="A265" s="114"/>
      <c r="B265" s="115"/>
      <c r="C265" s="99" t="s">
        <v>154</v>
      </c>
      <c r="D265" s="62"/>
      <c r="E265" s="78">
        <v>0</v>
      </c>
      <c r="F265" s="78">
        <v>0</v>
      </c>
      <c r="G265" s="78">
        <v>0</v>
      </c>
      <c r="H265" s="78">
        <v>0</v>
      </c>
      <c r="I265" s="78">
        <v>0</v>
      </c>
      <c r="J265" s="79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</row>
    <row r="266" spans="1:32" s="31" customFormat="1" ht="30.75" customHeight="1">
      <c r="A266" s="114"/>
      <c r="B266" s="115"/>
      <c r="C266" s="99" t="s">
        <v>238</v>
      </c>
      <c r="D266" s="62"/>
      <c r="E266" s="78">
        <f t="shared" si="19"/>
        <v>0</v>
      </c>
      <c r="F266" s="78">
        <v>0</v>
      </c>
      <c r="G266" s="78">
        <v>0</v>
      </c>
      <c r="H266" s="78">
        <v>0</v>
      </c>
      <c r="I266" s="78">
        <v>0</v>
      </c>
      <c r="J266" s="79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</row>
    <row r="267" spans="1:32" s="31" customFormat="1" ht="15">
      <c r="A267" s="114" t="s">
        <v>160</v>
      </c>
      <c r="B267" s="115" t="s">
        <v>199</v>
      </c>
      <c r="C267" s="99" t="s">
        <v>43</v>
      </c>
      <c r="D267" s="62"/>
      <c r="E267" s="78">
        <f>E269</f>
        <v>0</v>
      </c>
      <c r="F267" s="78">
        <f>SUM(F268:F277)</f>
        <v>0</v>
      </c>
      <c r="G267" s="78">
        <f>SUM(G268:G277)</f>
        <v>0</v>
      </c>
      <c r="H267" s="78">
        <f>SUM(H268:H277)</f>
        <v>0</v>
      </c>
      <c r="I267" s="78">
        <f>SUM(I268:I277)</f>
        <v>0</v>
      </c>
      <c r="J267" s="79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</row>
    <row r="268" spans="1:32" s="31" customFormat="1" ht="16.5" customHeight="1">
      <c r="A268" s="114"/>
      <c r="B268" s="115"/>
      <c r="C268" s="99" t="s">
        <v>16</v>
      </c>
      <c r="D268" s="62"/>
      <c r="E268" s="78">
        <f aca="true" t="shared" si="20" ref="E268:E277">SUM(F268:I268)</f>
        <v>0</v>
      </c>
      <c r="F268" s="78">
        <v>0</v>
      </c>
      <c r="G268" s="78">
        <v>0</v>
      </c>
      <c r="H268" s="78">
        <v>0</v>
      </c>
      <c r="I268" s="78">
        <v>0</v>
      </c>
      <c r="J268" s="79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</row>
    <row r="269" spans="1:32" s="31" customFormat="1" ht="15">
      <c r="A269" s="114"/>
      <c r="B269" s="115"/>
      <c r="C269" s="99" t="s">
        <v>17</v>
      </c>
      <c r="D269" s="62"/>
      <c r="E269" s="78">
        <f>E270+E271+E272</f>
        <v>0</v>
      </c>
      <c r="F269" s="78">
        <f>F270+F271+F272</f>
        <v>0</v>
      </c>
      <c r="G269" s="78">
        <f>G270+G271+G272</f>
        <v>0</v>
      </c>
      <c r="H269" s="78">
        <f>H270+H271+H272</f>
        <v>0</v>
      </c>
      <c r="I269" s="78">
        <f>I270+I271+I272</f>
        <v>0</v>
      </c>
      <c r="J269" s="79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</row>
    <row r="270" spans="1:32" s="31" customFormat="1" ht="15">
      <c r="A270" s="114"/>
      <c r="B270" s="115"/>
      <c r="C270" s="99" t="s">
        <v>17</v>
      </c>
      <c r="D270" s="62" t="s">
        <v>120</v>
      </c>
      <c r="E270" s="78">
        <f t="shared" si="20"/>
        <v>0</v>
      </c>
      <c r="F270" s="78">
        <v>0</v>
      </c>
      <c r="G270" s="78">
        <v>0</v>
      </c>
      <c r="H270" s="78">
        <v>0</v>
      </c>
      <c r="I270" s="78">
        <v>0</v>
      </c>
      <c r="J270" s="79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</row>
    <row r="271" spans="1:32" s="31" customFormat="1" ht="15">
      <c r="A271" s="114"/>
      <c r="B271" s="115"/>
      <c r="C271" s="99" t="s">
        <v>17</v>
      </c>
      <c r="D271" s="62" t="s">
        <v>121</v>
      </c>
      <c r="E271" s="78">
        <f>SUM(F271:I271)</f>
        <v>0</v>
      </c>
      <c r="F271" s="78">
        <v>0</v>
      </c>
      <c r="G271" s="78">
        <v>0</v>
      </c>
      <c r="H271" s="78">
        <v>0</v>
      </c>
      <c r="I271" s="78">
        <v>0</v>
      </c>
      <c r="J271" s="79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</row>
    <row r="272" spans="1:32" s="31" customFormat="1" ht="15">
      <c r="A272" s="114"/>
      <c r="B272" s="115"/>
      <c r="C272" s="99" t="s">
        <v>17</v>
      </c>
      <c r="D272" s="62" t="s">
        <v>48</v>
      </c>
      <c r="E272" s="78">
        <f>SUM(F272:I272)</f>
        <v>0</v>
      </c>
      <c r="F272" s="78">
        <v>0</v>
      </c>
      <c r="G272" s="78">
        <v>0</v>
      </c>
      <c r="H272" s="78">
        <v>0</v>
      </c>
      <c r="I272" s="78">
        <v>0</v>
      </c>
      <c r="J272" s="79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</row>
    <row r="273" spans="1:32" s="31" customFormat="1" ht="15">
      <c r="A273" s="114"/>
      <c r="B273" s="115"/>
      <c r="C273" s="99" t="s">
        <v>18</v>
      </c>
      <c r="D273" s="62"/>
      <c r="E273" s="78">
        <f t="shared" si="20"/>
        <v>0</v>
      </c>
      <c r="F273" s="78">
        <v>0</v>
      </c>
      <c r="G273" s="78">
        <v>0</v>
      </c>
      <c r="H273" s="78">
        <v>0</v>
      </c>
      <c r="I273" s="78">
        <v>0</v>
      </c>
      <c r="J273" s="79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</row>
    <row r="274" spans="1:32" s="31" customFormat="1" ht="31.5" customHeight="1">
      <c r="A274" s="114"/>
      <c r="B274" s="115"/>
      <c r="C274" s="99" t="s">
        <v>152</v>
      </c>
      <c r="D274" s="62"/>
      <c r="E274" s="78">
        <f t="shared" si="20"/>
        <v>0</v>
      </c>
      <c r="F274" s="78">
        <v>0</v>
      </c>
      <c r="G274" s="78">
        <v>0</v>
      </c>
      <c r="H274" s="78">
        <v>0</v>
      </c>
      <c r="I274" s="78">
        <v>0</v>
      </c>
      <c r="J274" s="79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</row>
    <row r="275" spans="1:32" s="31" customFormat="1" ht="18" customHeight="1">
      <c r="A275" s="114"/>
      <c r="B275" s="115"/>
      <c r="C275" s="99" t="s">
        <v>153</v>
      </c>
      <c r="D275" s="62"/>
      <c r="E275" s="78">
        <f t="shared" si="20"/>
        <v>0</v>
      </c>
      <c r="F275" s="78">
        <v>0</v>
      </c>
      <c r="G275" s="78">
        <v>0</v>
      </c>
      <c r="H275" s="78">
        <v>0</v>
      </c>
      <c r="I275" s="78">
        <v>0</v>
      </c>
      <c r="J275" s="79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</row>
    <row r="276" spans="1:32" s="31" customFormat="1" ht="27.75" customHeight="1">
      <c r="A276" s="114"/>
      <c r="B276" s="115"/>
      <c r="C276" s="99" t="s">
        <v>154</v>
      </c>
      <c r="D276" s="62"/>
      <c r="E276" s="78">
        <f t="shared" si="20"/>
        <v>0</v>
      </c>
      <c r="F276" s="78">
        <v>0</v>
      </c>
      <c r="G276" s="78">
        <v>0</v>
      </c>
      <c r="H276" s="78">
        <v>0</v>
      </c>
      <c r="I276" s="78">
        <v>0</v>
      </c>
      <c r="J276" s="79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</row>
    <row r="277" spans="1:32" s="31" customFormat="1" ht="31.5" customHeight="1">
      <c r="A277" s="114"/>
      <c r="B277" s="115"/>
      <c r="C277" s="99" t="s">
        <v>238</v>
      </c>
      <c r="D277" s="62"/>
      <c r="E277" s="78">
        <f t="shared" si="20"/>
        <v>0</v>
      </c>
      <c r="F277" s="78">
        <v>0</v>
      </c>
      <c r="G277" s="78">
        <v>0</v>
      </c>
      <c r="H277" s="78">
        <v>0</v>
      </c>
      <c r="I277" s="78">
        <v>0</v>
      </c>
      <c r="J277" s="79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</row>
    <row r="278" spans="1:32" s="31" customFormat="1" ht="15">
      <c r="A278" s="114" t="s">
        <v>45</v>
      </c>
      <c r="B278" s="115" t="s">
        <v>131</v>
      </c>
      <c r="C278" s="99" t="s">
        <v>43</v>
      </c>
      <c r="D278" s="62"/>
      <c r="E278" s="78">
        <f>SUM(E279:E285)</f>
        <v>0</v>
      </c>
      <c r="F278" s="78">
        <f>SUM(F279:F285)</f>
        <v>0</v>
      </c>
      <c r="G278" s="78">
        <f>SUM(G279:G285)</f>
        <v>0</v>
      </c>
      <c r="H278" s="78">
        <f>SUM(H279:H285)</f>
        <v>0</v>
      </c>
      <c r="I278" s="78">
        <f>SUM(I279:I285)</f>
        <v>0</v>
      </c>
      <c r="J278" s="79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</row>
    <row r="279" spans="1:32" s="31" customFormat="1" ht="18.75" customHeight="1">
      <c r="A279" s="114"/>
      <c r="B279" s="115"/>
      <c r="C279" s="99" t="s">
        <v>16</v>
      </c>
      <c r="D279" s="62"/>
      <c r="E279" s="78">
        <f aca="true" t="shared" si="21" ref="E279:E285">SUM(F279:I279)</f>
        <v>0</v>
      </c>
      <c r="F279" s="78">
        <v>0</v>
      </c>
      <c r="G279" s="78">
        <v>0</v>
      </c>
      <c r="H279" s="78">
        <v>0</v>
      </c>
      <c r="I279" s="78">
        <v>0</v>
      </c>
      <c r="J279" s="79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</row>
    <row r="280" spans="1:32" s="31" customFormat="1" ht="15">
      <c r="A280" s="114"/>
      <c r="B280" s="115"/>
      <c r="C280" s="99" t="s">
        <v>17</v>
      </c>
      <c r="D280" s="62" t="s">
        <v>48</v>
      </c>
      <c r="E280" s="78">
        <f t="shared" si="21"/>
        <v>0</v>
      </c>
      <c r="F280" s="78">
        <v>0</v>
      </c>
      <c r="G280" s="78">
        <v>0</v>
      </c>
      <c r="H280" s="78">
        <v>0</v>
      </c>
      <c r="I280" s="78">
        <v>0</v>
      </c>
      <c r="J280" s="79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</row>
    <row r="281" spans="1:32" s="31" customFormat="1" ht="15">
      <c r="A281" s="114"/>
      <c r="B281" s="115"/>
      <c r="C281" s="99" t="s">
        <v>18</v>
      </c>
      <c r="D281" s="62"/>
      <c r="E281" s="78">
        <f t="shared" si="21"/>
        <v>0</v>
      </c>
      <c r="F281" s="78">
        <v>0</v>
      </c>
      <c r="G281" s="78">
        <v>0</v>
      </c>
      <c r="H281" s="78">
        <v>0</v>
      </c>
      <c r="I281" s="78">
        <v>0</v>
      </c>
      <c r="J281" s="79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</row>
    <row r="282" spans="1:32" s="31" customFormat="1" ht="30.75" customHeight="1">
      <c r="A282" s="114"/>
      <c r="B282" s="115"/>
      <c r="C282" s="99" t="s">
        <v>152</v>
      </c>
      <c r="D282" s="62"/>
      <c r="E282" s="78">
        <f t="shared" si="21"/>
        <v>0</v>
      </c>
      <c r="F282" s="78">
        <v>0</v>
      </c>
      <c r="G282" s="78">
        <v>0</v>
      </c>
      <c r="H282" s="78">
        <v>0</v>
      </c>
      <c r="I282" s="78">
        <v>0</v>
      </c>
      <c r="J282" s="79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</row>
    <row r="283" spans="1:32" s="31" customFormat="1" ht="16.5" customHeight="1">
      <c r="A283" s="114"/>
      <c r="B283" s="115"/>
      <c r="C283" s="99" t="s">
        <v>153</v>
      </c>
      <c r="D283" s="62"/>
      <c r="E283" s="78">
        <f t="shared" si="21"/>
        <v>0</v>
      </c>
      <c r="F283" s="78">
        <v>0</v>
      </c>
      <c r="G283" s="78">
        <v>0</v>
      </c>
      <c r="H283" s="78">
        <v>0</v>
      </c>
      <c r="I283" s="78">
        <v>0</v>
      </c>
      <c r="J283" s="79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</row>
    <row r="284" spans="1:32" s="31" customFormat="1" ht="30" customHeight="1">
      <c r="A284" s="114"/>
      <c r="B284" s="115"/>
      <c r="C284" s="99" t="s">
        <v>154</v>
      </c>
      <c r="D284" s="62"/>
      <c r="E284" s="78">
        <v>0</v>
      </c>
      <c r="F284" s="78">
        <v>0</v>
      </c>
      <c r="G284" s="78">
        <v>0</v>
      </c>
      <c r="H284" s="78">
        <v>0</v>
      </c>
      <c r="I284" s="78">
        <v>0</v>
      </c>
      <c r="J284" s="79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</row>
    <row r="285" spans="1:32" s="31" customFormat="1" ht="30" customHeight="1">
      <c r="A285" s="114"/>
      <c r="B285" s="115"/>
      <c r="C285" s="99" t="s">
        <v>238</v>
      </c>
      <c r="D285" s="62"/>
      <c r="E285" s="78">
        <f t="shared" si="21"/>
        <v>0</v>
      </c>
      <c r="F285" s="78">
        <v>0</v>
      </c>
      <c r="G285" s="78">
        <v>0</v>
      </c>
      <c r="H285" s="78">
        <v>0</v>
      </c>
      <c r="I285" s="78">
        <v>0</v>
      </c>
      <c r="J285" s="79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</row>
    <row r="286" spans="1:32" s="31" customFormat="1" ht="15">
      <c r="A286" s="114" t="s">
        <v>46</v>
      </c>
      <c r="B286" s="115" t="s">
        <v>181</v>
      </c>
      <c r="C286" s="99" t="s">
        <v>43</v>
      </c>
      <c r="D286" s="62"/>
      <c r="E286" s="78">
        <f>SUM(E287:E293)</f>
        <v>0</v>
      </c>
      <c r="F286" s="78">
        <f>SUM(F287:F293)</f>
        <v>0</v>
      </c>
      <c r="G286" s="78">
        <f>SUM(G287:G293)</f>
        <v>0</v>
      </c>
      <c r="H286" s="78">
        <f>SUM(H287:H293)</f>
        <v>0</v>
      </c>
      <c r="I286" s="78">
        <f>SUM(I287:I293)</f>
        <v>0</v>
      </c>
      <c r="J286" s="79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</row>
    <row r="287" spans="1:32" s="31" customFormat="1" ht="17.25" customHeight="1">
      <c r="A287" s="114"/>
      <c r="B287" s="115"/>
      <c r="C287" s="99" t="s">
        <v>16</v>
      </c>
      <c r="D287" s="62"/>
      <c r="E287" s="78">
        <f aca="true" t="shared" si="22" ref="E287:E293">SUM(F287:I287)</f>
        <v>0</v>
      </c>
      <c r="F287" s="78">
        <v>0</v>
      </c>
      <c r="G287" s="78">
        <v>0</v>
      </c>
      <c r="H287" s="78">
        <v>0</v>
      </c>
      <c r="I287" s="78">
        <v>0</v>
      </c>
      <c r="J287" s="79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</row>
    <row r="288" spans="1:32" s="31" customFormat="1" ht="15">
      <c r="A288" s="114"/>
      <c r="B288" s="115"/>
      <c r="C288" s="99" t="s">
        <v>17</v>
      </c>
      <c r="D288" s="62" t="s">
        <v>48</v>
      </c>
      <c r="E288" s="78">
        <f>SUM(F288:I288)</f>
        <v>0</v>
      </c>
      <c r="F288" s="78">
        <v>0</v>
      </c>
      <c r="G288" s="78">
        <v>0</v>
      </c>
      <c r="H288" s="78">
        <v>0</v>
      </c>
      <c r="I288" s="78">
        <v>0</v>
      </c>
      <c r="J288" s="79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</row>
    <row r="289" spans="1:32" s="31" customFormat="1" ht="15">
      <c r="A289" s="114"/>
      <c r="B289" s="115"/>
      <c r="C289" s="99" t="s">
        <v>18</v>
      </c>
      <c r="D289" s="62"/>
      <c r="E289" s="78">
        <f t="shared" si="22"/>
        <v>0</v>
      </c>
      <c r="F289" s="78">
        <v>0</v>
      </c>
      <c r="G289" s="78">
        <v>0</v>
      </c>
      <c r="H289" s="78">
        <v>0</v>
      </c>
      <c r="I289" s="78">
        <v>0</v>
      </c>
      <c r="J289" s="79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</row>
    <row r="290" spans="1:32" s="31" customFormat="1" ht="33" customHeight="1">
      <c r="A290" s="114"/>
      <c r="B290" s="115"/>
      <c r="C290" s="99" t="s">
        <v>152</v>
      </c>
      <c r="D290" s="62"/>
      <c r="E290" s="78">
        <f t="shared" si="22"/>
        <v>0</v>
      </c>
      <c r="F290" s="78">
        <v>0</v>
      </c>
      <c r="G290" s="78">
        <v>0</v>
      </c>
      <c r="H290" s="78">
        <v>0</v>
      </c>
      <c r="I290" s="78">
        <v>0</v>
      </c>
      <c r="J290" s="79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</row>
    <row r="291" spans="1:32" s="31" customFormat="1" ht="18.75" customHeight="1">
      <c r="A291" s="114"/>
      <c r="B291" s="115"/>
      <c r="C291" s="99" t="s">
        <v>153</v>
      </c>
      <c r="D291" s="62"/>
      <c r="E291" s="78">
        <f t="shared" si="22"/>
        <v>0</v>
      </c>
      <c r="F291" s="78">
        <v>0</v>
      </c>
      <c r="G291" s="78">
        <v>0</v>
      </c>
      <c r="H291" s="78">
        <v>0</v>
      </c>
      <c r="I291" s="78">
        <v>0</v>
      </c>
      <c r="J291" s="79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</row>
    <row r="292" spans="1:32" s="31" customFormat="1" ht="30" customHeight="1">
      <c r="A292" s="114"/>
      <c r="B292" s="115"/>
      <c r="C292" s="99" t="s">
        <v>154</v>
      </c>
      <c r="D292" s="62"/>
      <c r="E292" s="78">
        <v>0</v>
      </c>
      <c r="F292" s="78">
        <v>0</v>
      </c>
      <c r="G292" s="78">
        <v>0</v>
      </c>
      <c r="H292" s="78">
        <v>0</v>
      </c>
      <c r="I292" s="78">
        <v>0</v>
      </c>
      <c r="J292" s="79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</row>
    <row r="293" spans="1:32" s="31" customFormat="1" ht="32.25" customHeight="1">
      <c r="A293" s="114"/>
      <c r="B293" s="115"/>
      <c r="C293" s="99" t="s">
        <v>238</v>
      </c>
      <c r="D293" s="62"/>
      <c r="E293" s="78">
        <f t="shared" si="22"/>
        <v>0</v>
      </c>
      <c r="F293" s="78">
        <v>0</v>
      </c>
      <c r="G293" s="78">
        <v>0</v>
      </c>
      <c r="H293" s="78">
        <v>0</v>
      </c>
      <c r="I293" s="78">
        <v>0</v>
      </c>
      <c r="J293" s="79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</row>
    <row r="294" spans="1:32" s="31" customFormat="1" ht="16.5" customHeight="1">
      <c r="A294" s="114" t="s">
        <v>123</v>
      </c>
      <c r="B294" s="116" t="s">
        <v>133</v>
      </c>
      <c r="C294" s="99" t="s">
        <v>43</v>
      </c>
      <c r="D294" s="62"/>
      <c r="E294" s="78">
        <f>SUM(E295:E301)</f>
        <v>0</v>
      </c>
      <c r="F294" s="78">
        <f>SUM(F295:F301)</f>
        <v>0</v>
      </c>
      <c r="G294" s="78">
        <f>SUM(G295:G301)</f>
        <v>0</v>
      </c>
      <c r="H294" s="78">
        <f>SUM(H295:H301)</f>
        <v>0</v>
      </c>
      <c r="I294" s="78">
        <f>SUM(I295:I301)</f>
        <v>0</v>
      </c>
      <c r="J294" s="79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</row>
    <row r="295" spans="1:32" s="31" customFormat="1" ht="16.5" customHeight="1">
      <c r="A295" s="114"/>
      <c r="B295" s="116"/>
      <c r="C295" s="99" t="s">
        <v>16</v>
      </c>
      <c r="D295" s="62"/>
      <c r="E295" s="78">
        <f aca="true" t="shared" si="23" ref="E295:E301">SUM(F295:I295)</f>
        <v>0</v>
      </c>
      <c r="F295" s="78">
        <v>0</v>
      </c>
      <c r="G295" s="78">
        <v>0</v>
      </c>
      <c r="H295" s="78">
        <v>0</v>
      </c>
      <c r="I295" s="78">
        <v>0</v>
      </c>
      <c r="J295" s="79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</row>
    <row r="296" spans="1:32" s="31" customFormat="1" ht="16.5" customHeight="1">
      <c r="A296" s="114"/>
      <c r="B296" s="116"/>
      <c r="C296" s="99" t="s">
        <v>17</v>
      </c>
      <c r="D296" s="62" t="s">
        <v>48</v>
      </c>
      <c r="E296" s="78">
        <f t="shared" si="23"/>
        <v>0</v>
      </c>
      <c r="F296" s="78">
        <v>0</v>
      </c>
      <c r="G296" s="78">
        <v>0</v>
      </c>
      <c r="H296" s="78">
        <v>0</v>
      </c>
      <c r="I296" s="78">
        <v>0</v>
      </c>
      <c r="J296" s="79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</row>
    <row r="297" spans="1:32" s="31" customFormat="1" ht="16.5" customHeight="1">
      <c r="A297" s="114"/>
      <c r="B297" s="116"/>
      <c r="C297" s="99" t="s">
        <v>18</v>
      </c>
      <c r="D297" s="62"/>
      <c r="E297" s="78">
        <f t="shared" si="23"/>
        <v>0</v>
      </c>
      <c r="F297" s="78">
        <v>0</v>
      </c>
      <c r="G297" s="78">
        <v>0</v>
      </c>
      <c r="H297" s="78">
        <v>0</v>
      </c>
      <c r="I297" s="78">
        <v>0</v>
      </c>
      <c r="J297" s="79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</row>
    <row r="298" spans="1:32" s="31" customFormat="1" ht="33" customHeight="1">
      <c r="A298" s="114"/>
      <c r="B298" s="116"/>
      <c r="C298" s="99" t="s">
        <v>152</v>
      </c>
      <c r="D298" s="62"/>
      <c r="E298" s="78">
        <f t="shared" si="23"/>
        <v>0</v>
      </c>
      <c r="F298" s="78">
        <v>0</v>
      </c>
      <c r="G298" s="78">
        <v>0</v>
      </c>
      <c r="H298" s="78">
        <v>0</v>
      </c>
      <c r="I298" s="78">
        <v>0</v>
      </c>
      <c r="J298" s="79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</row>
    <row r="299" spans="1:32" s="31" customFormat="1" ht="16.5" customHeight="1">
      <c r="A299" s="114"/>
      <c r="B299" s="116"/>
      <c r="C299" s="99" t="s">
        <v>153</v>
      </c>
      <c r="D299" s="62"/>
      <c r="E299" s="78">
        <f t="shared" si="23"/>
        <v>0</v>
      </c>
      <c r="F299" s="78">
        <v>0</v>
      </c>
      <c r="G299" s="78">
        <v>0</v>
      </c>
      <c r="H299" s="78">
        <v>0</v>
      </c>
      <c r="I299" s="78">
        <v>0</v>
      </c>
      <c r="J299" s="79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</row>
    <row r="300" spans="1:32" s="31" customFormat="1" ht="30" customHeight="1">
      <c r="A300" s="114"/>
      <c r="B300" s="116"/>
      <c r="C300" s="99" t="s">
        <v>154</v>
      </c>
      <c r="D300" s="62"/>
      <c r="E300" s="78">
        <v>0</v>
      </c>
      <c r="F300" s="78">
        <v>0</v>
      </c>
      <c r="G300" s="78">
        <v>0</v>
      </c>
      <c r="H300" s="78">
        <v>0</v>
      </c>
      <c r="I300" s="78">
        <v>0</v>
      </c>
      <c r="J300" s="79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</row>
    <row r="301" spans="1:32" s="31" customFormat="1" ht="30.75" customHeight="1">
      <c r="A301" s="114"/>
      <c r="B301" s="116"/>
      <c r="C301" s="99" t="s">
        <v>238</v>
      </c>
      <c r="D301" s="62"/>
      <c r="E301" s="78">
        <f t="shared" si="23"/>
        <v>0</v>
      </c>
      <c r="F301" s="78">
        <v>0</v>
      </c>
      <c r="G301" s="78">
        <v>0</v>
      </c>
      <c r="H301" s="78">
        <v>0</v>
      </c>
      <c r="I301" s="78">
        <v>0</v>
      </c>
      <c r="J301" s="79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</row>
    <row r="302" spans="1:32" s="31" customFormat="1" ht="15">
      <c r="A302" s="114" t="s">
        <v>242</v>
      </c>
      <c r="B302" s="115" t="s">
        <v>268</v>
      </c>
      <c r="C302" s="99" t="s">
        <v>43</v>
      </c>
      <c r="D302" s="62"/>
      <c r="E302" s="78">
        <f>SUM(E303:E309)</f>
        <v>253711.15720000002</v>
      </c>
      <c r="F302" s="78">
        <f>SUM(F303:F309)</f>
        <v>29835.9572</v>
      </c>
      <c r="G302" s="78">
        <f>SUM(G303:G309)</f>
        <v>78629.8</v>
      </c>
      <c r="H302" s="78">
        <f>SUM(H303:H309)</f>
        <v>75622.7</v>
      </c>
      <c r="I302" s="78">
        <f>SUM(I303:I309)</f>
        <v>69622.7</v>
      </c>
      <c r="J302" s="79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</row>
    <row r="303" spans="1:32" s="31" customFormat="1" ht="18" customHeight="1">
      <c r="A303" s="114"/>
      <c r="B303" s="115"/>
      <c r="C303" s="99" t="s">
        <v>16</v>
      </c>
      <c r="D303" s="62"/>
      <c r="E303" s="78">
        <f aca="true" t="shared" si="24" ref="E303:E309">SUM(F303:I303)</f>
        <v>0</v>
      </c>
      <c r="F303" s="78">
        <v>0</v>
      </c>
      <c r="G303" s="78">
        <v>0</v>
      </c>
      <c r="H303" s="78">
        <v>0</v>
      </c>
      <c r="I303" s="78">
        <v>0</v>
      </c>
      <c r="J303" s="79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</row>
    <row r="304" spans="1:32" s="31" customFormat="1" ht="15">
      <c r="A304" s="114"/>
      <c r="B304" s="115"/>
      <c r="C304" s="99" t="s">
        <v>17</v>
      </c>
      <c r="D304" s="62" t="s">
        <v>48</v>
      </c>
      <c r="E304" s="78">
        <f t="shared" si="24"/>
        <v>253711.15720000002</v>
      </c>
      <c r="F304" s="94">
        <v>29835.9572</v>
      </c>
      <c r="G304" s="78">
        <v>78629.8</v>
      </c>
      <c r="H304" s="78">
        <v>75622.7</v>
      </c>
      <c r="I304" s="78">
        <v>69622.7</v>
      </c>
      <c r="J304" s="79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</row>
    <row r="305" spans="1:32" s="31" customFormat="1" ht="15">
      <c r="A305" s="114"/>
      <c r="B305" s="115"/>
      <c r="C305" s="99" t="s">
        <v>18</v>
      </c>
      <c r="D305" s="62"/>
      <c r="E305" s="78">
        <f t="shared" si="24"/>
        <v>0</v>
      </c>
      <c r="F305" s="78">
        <v>0</v>
      </c>
      <c r="G305" s="78">
        <v>0</v>
      </c>
      <c r="H305" s="78">
        <v>0</v>
      </c>
      <c r="I305" s="78">
        <v>0</v>
      </c>
      <c r="J305" s="79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</row>
    <row r="306" spans="1:32" s="31" customFormat="1" ht="30.75" customHeight="1">
      <c r="A306" s="114"/>
      <c r="B306" s="115"/>
      <c r="C306" s="99" t="s">
        <v>152</v>
      </c>
      <c r="D306" s="62"/>
      <c r="E306" s="78">
        <f t="shared" si="24"/>
        <v>0</v>
      </c>
      <c r="F306" s="78">
        <v>0</v>
      </c>
      <c r="G306" s="78">
        <v>0</v>
      </c>
      <c r="H306" s="78">
        <v>0</v>
      </c>
      <c r="I306" s="78">
        <v>0</v>
      </c>
      <c r="J306" s="79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</row>
    <row r="307" spans="1:32" s="31" customFormat="1" ht="16.5" customHeight="1">
      <c r="A307" s="114"/>
      <c r="B307" s="115"/>
      <c r="C307" s="99" t="s">
        <v>153</v>
      </c>
      <c r="D307" s="62"/>
      <c r="E307" s="78">
        <f t="shared" si="24"/>
        <v>0</v>
      </c>
      <c r="F307" s="78">
        <v>0</v>
      </c>
      <c r="G307" s="78">
        <v>0</v>
      </c>
      <c r="H307" s="78">
        <v>0</v>
      </c>
      <c r="I307" s="78">
        <v>0</v>
      </c>
      <c r="J307" s="79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</row>
    <row r="308" spans="1:32" s="31" customFormat="1" ht="30" customHeight="1">
      <c r="A308" s="114"/>
      <c r="B308" s="115"/>
      <c r="C308" s="99" t="s">
        <v>154</v>
      </c>
      <c r="D308" s="62"/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9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</row>
    <row r="309" spans="1:32" s="31" customFormat="1" ht="30.75" customHeight="1">
      <c r="A309" s="114"/>
      <c r="B309" s="115"/>
      <c r="C309" s="99" t="s">
        <v>238</v>
      </c>
      <c r="D309" s="62"/>
      <c r="E309" s="78">
        <f t="shared" si="24"/>
        <v>0</v>
      </c>
      <c r="F309" s="78">
        <v>0</v>
      </c>
      <c r="G309" s="78">
        <v>0</v>
      </c>
      <c r="H309" s="78">
        <v>0</v>
      </c>
      <c r="I309" s="78">
        <v>0</v>
      </c>
      <c r="J309" s="79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</row>
    <row r="310" spans="1:32" s="31" customFormat="1" ht="15">
      <c r="A310" s="114" t="s">
        <v>243</v>
      </c>
      <c r="B310" s="115" t="s">
        <v>311</v>
      </c>
      <c r="C310" s="99" t="s">
        <v>43</v>
      </c>
      <c r="D310" s="62"/>
      <c r="E310" s="78">
        <f>SUM(E311:E317)</f>
        <v>86989.92374</v>
      </c>
      <c r="F310" s="78">
        <f>SUM(F311:F317)</f>
        <v>11049.02374</v>
      </c>
      <c r="G310" s="78">
        <f>SUM(G311:G317)</f>
        <v>33094.6</v>
      </c>
      <c r="H310" s="78">
        <f>SUM(H311:H317)</f>
        <v>21512.9</v>
      </c>
      <c r="I310" s="78">
        <f>SUM(I311:I317)</f>
        <v>21333.4</v>
      </c>
      <c r="J310" s="79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</row>
    <row r="311" spans="1:32" s="31" customFormat="1" ht="18.75" customHeight="1">
      <c r="A311" s="114"/>
      <c r="B311" s="115"/>
      <c r="C311" s="99" t="s">
        <v>16</v>
      </c>
      <c r="D311" s="62"/>
      <c r="E311" s="78">
        <f aca="true" t="shared" si="25" ref="E311:E317">SUM(F311:I311)</f>
        <v>0</v>
      </c>
      <c r="F311" s="78">
        <v>0</v>
      </c>
      <c r="G311" s="78">
        <v>0</v>
      </c>
      <c r="H311" s="78">
        <v>0</v>
      </c>
      <c r="I311" s="78">
        <v>0</v>
      </c>
      <c r="J311" s="79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</row>
    <row r="312" spans="1:32" s="31" customFormat="1" ht="15">
      <c r="A312" s="114"/>
      <c r="B312" s="115"/>
      <c r="C312" s="99" t="s">
        <v>17</v>
      </c>
      <c r="D312" s="62" t="s">
        <v>48</v>
      </c>
      <c r="E312" s="78">
        <f t="shared" si="25"/>
        <v>66989.92374</v>
      </c>
      <c r="F312" s="78">
        <v>11049.02374</v>
      </c>
      <c r="G312" s="78">
        <v>23094.6</v>
      </c>
      <c r="H312" s="78">
        <v>16512.9</v>
      </c>
      <c r="I312" s="78">
        <v>16333.4</v>
      </c>
      <c r="J312" s="79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</row>
    <row r="313" spans="1:32" s="31" customFormat="1" ht="15">
      <c r="A313" s="114"/>
      <c r="B313" s="115"/>
      <c r="C313" s="99" t="s">
        <v>18</v>
      </c>
      <c r="D313" s="62"/>
      <c r="E313" s="78">
        <f t="shared" si="25"/>
        <v>20000</v>
      </c>
      <c r="F313" s="78">
        <v>0</v>
      </c>
      <c r="G313" s="78">
        <v>10000</v>
      </c>
      <c r="H313" s="78">
        <v>5000</v>
      </c>
      <c r="I313" s="78">
        <v>5000</v>
      </c>
      <c r="J313" s="79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</row>
    <row r="314" spans="1:32" s="31" customFormat="1" ht="33" customHeight="1">
      <c r="A314" s="114"/>
      <c r="B314" s="115"/>
      <c r="C314" s="99" t="s">
        <v>152</v>
      </c>
      <c r="D314" s="62"/>
      <c r="E314" s="78">
        <f t="shared" si="25"/>
        <v>0</v>
      </c>
      <c r="F314" s="78">
        <v>0</v>
      </c>
      <c r="G314" s="78">
        <v>0</v>
      </c>
      <c r="H314" s="78">
        <v>0</v>
      </c>
      <c r="I314" s="78">
        <v>0</v>
      </c>
      <c r="J314" s="79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</row>
    <row r="315" spans="1:32" s="31" customFormat="1" ht="18.75" customHeight="1">
      <c r="A315" s="114"/>
      <c r="B315" s="115"/>
      <c r="C315" s="99" t="s">
        <v>153</v>
      </c>
      <c r="D315" s="62"/>
      <c r="E315" s="78">
        <f t="shared" si="25"/>
        <v>0</v>
      </c>
      <c r="F315" s="78">
        <v>0</v>
      </c>
      <c r="G315" s="78">
        <v>0</v>
      </c>
      <c r="H315" s="78">
        <v>0</v>
      </c>
      <c r="I315" s="78">
        <v>0</v>
      </c>
      <c r="J315" s="79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</row>
    <row r="316" spans="1:32" s="31" customFormat="1" ht="29.25" customHeight="1">
      <c r="A316" s="114"/>
      <c r="B316" s="115"/>
      <c r="C316" s="99" t="s">
        <v>154</v>
      </c>
      <c r="D316" s="62"/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9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</row>
    <row r="317" spans="1:32" s="31" customFormat="1" ht="29.25" customHeight="1">
      <c r="A317" s="114"/>
      <c r="B317" s="115"/>
      <c r="C317" s="99" t="s">
        <v>238</v>
      </c>
      <c r="D317" s="62"/>
      <c r="E317" s="78">
        <f t="shared" si="25"/>
        <v>0</v>
      </c>
      <c r="F317" s="78">
        <v>0</v>
      </c>
      <c r="G317" s="78">
        <v>0</v>
      </c>
      <c r="H317" s="78">
        <v>0</v>
      </c>
      <c r="I317" s="78">
        <v>0</v>
      </c>
      <c r="J317" s="79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</row>
    <row r="318" spans="1:32" s="31" customFormat="1" ht="18" customHeight="1">
      <c r="A318" s="114" t="s">
        <v>244</v>
      </c>
      <c r="B318" s="115" t="s">
        <v>239</v>
      </c>
      <c r="C318" s="99" t="s">
        <v>43</v>
      </c>
      <c r="D318" s="62"/>
      <c r="E318" s="78">
        <f>SUM(E319:E325)</f>
        <v>0</v>
      </c>
      <c r="F318" s="78">
        <f>SUM(F319:F325)</f>
        <v>0</v>
      </c>
      <c r="G318" s="78">
        <f>SUM(G319:G325)</f>
        <v>0</v>
      </c>
      <c r="H318" s="78">
        <f>SUM(H319:H325)</f>
        <v>0</v>
      </c>
      <c r="I318" s="78">
        <f>SUM(I319:I325)</f>
        <v>0</v>
      </c>
      <c r="J318" s="79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</row>
    <row r="319" spans="1:32" s="31" customFormat="1" ht="17.25" customHeight="1">
      <c r="A319" s="114"/>
      <c r="B319" s="115"/>
      <c r="C319" s="99" t="s">
        <v>16</v>
      </c>
      <c r="D319" s="62"/>
      <c r="E319" s="78">
        <f aca="true" t="shared" si="26" ref="E319:E325">SUM(F319:I319)</f>
        <v>0</v>
      </c>
      <c r="F319" s="78">
        <v>0</v>
      </c>
      <c r="G319" s="78">
        <v>0</v>
      </c>
      <c r="H319" s="78">
        <v>0</v>
      </c>
      <c r="I319" s="78">
        <v>0</v>
      </c>
      <c r="J319" s="79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</row>
    <row r="320" spans="1:32" s="31" customFormat="1" ht="16.5" customHeight="1">
      <c r="A320" s="114"/>
      <c r="B320" s="115"/>
      <c r="C320" s="99" t="s">
        <v>17</v>
      </c>
      <c r="D320" s="62" t="s">
        <v>48</v>
      </c>
      <c r="E320" s="78">
        <f t="shared" si="26"/>
        <v>0</v>
      </c>
      <c r="F320" s="78">
        <v>0</v>
      </c>
      <c r="G320" s="78">
        <v>0</v>
      </c>
      <c r="H320" s="78">
        <v>0</v>
      </c>
      <c r="I320" s="78">
        <v>0</v>
      </c>
      <c r="J320" s="79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</row>
    <row r="321" spans="1:32" s="31" customFormat="1" ht="16.5" customHeight="1">
      <c r="A321" s="114"/>
      <c r="B321" s="115"/>
      <c r="C321" s="99" t="s">
        <v>18</v>
      </c>
      <c r="D321" s="62"/>
      <c r="E321" s="78">
        <f t="shared" si="26"/>
        <v>0</v>
      </c>
      <c r="F321" s="78">
        <v>0</v>
      </c>
      <c r="G321" s="78">
        <v>0</v>
      </c>
      <c r="H321" s="78">
        <v>0</v>
      </c>
      <c r="I321" s="78">
        <v>0</v>
      </c>
      <c r="J321" s="79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</row>
    <row r="322" spans="1:32" s="31" customFormat="1" ht="33" customHeight="1">
      <c r="A322" s="114"/>
      <c r="B322" s="115"/>
      <c r="C322" s="99" t="s">
        <v>152</v>
      </c>
      <c r="D322" s="62"/>
      <c r="E322" s="78">
        <f t="shared" si="26"/>
        <v>0</v>
      </c>
      <c r="F322" s="78">
        <v>0</v>
      </c>
      <c r="G322" s="78">
        <v>0</v>
      </c>
      <c r="H322" s="78">
        <v>0</v>
      </c>
      <c r="I322" s="78">
        <v>0</v>
      </c>
      <c r="J322" s="79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</row>
    <row r="323" spans="1:32" s="31" customFormat="1" ht="16.5" customHeight="1">
      <c r="A323" s="114"/>
      <c r="B323" s="115"/>
      <c r="C323" s="99" t="s">
        <v>153</v>
      </c>
      <c r="D323" s="62"/>
      <c r="E323" s="78">
        <f t="shared" si="26"/>
        <v>0</v>
      </c>
      <c r="F323" s="78">
        <v>0</v>
      </c>
      <c r="G323" s="78">
        <v>0</v>
      </c>
      <c r="H323" s="78">
        <v>0</v>
      </c>
      <c r="I323" s="78">
        <v>0</v>
      </c>
      <c r="J323" s="79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</row>
    <row r="324" spans="1:32" s="31" customFormat="1" ht="33" customHeight="1">
      <c r="A324" s="114"/>
      <c r="B324" s="115"/>
      <c r="C324" s="99" t="s">
        <v>154</v>
      </c>
      <c r="D324" s="62"/>
      <c r="E324" s="78">
        <v>0</v>
      </c>
      <c r="F324" s="78">
        <v>0</v>
      </c>
      <c r="G324" s="78">
        <v>0</v>
      </c>
      <c r="H324" s="78">
        <v>0</v>
      </c>
      <c r="I324" s="78">
        <v>0</v>
      </c>
      <c r="J324" s="79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</row>
    <row r="325" spans="1:32" s="31" customFormat="1" ht="33.75" customHeight="1">
      <c r="A325" s="114"/>
      <c r="B325" s="115"/>
      <c r="C325" s="99" t="s">
        <v>238</v>
      </c>
      <c r="D325" s="62"/>
      <c r="E325" s="78">
        <f t="shared" si="26"/>
        <v>0</v>
      </c>
      <c r="F325" s="78">
        <v>0</v>
      </c>
      <c r="G325" s="78">
        <v>0</v>
      </c>
      <c r="H325" s="78">
        <v>0</v>
      </c>
      <c r="I325" s="78">
        <v>0</v>
      </c>
      <c r="J325" s="79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</row>
    <row r="326" spans="1:32" s="31" customFormat="1" ht="13.5" customHeight="1">
      <c r="A326" s="114" t="s">
        <v>245</v>
      </c>
      <c r="B326" s="115" t="s">
        <v>219</v>
      </c>
      <c r="C326" s="99" t="s">
        <v>43</v>
      </c>
      <c r="D326" s="62"/>
      <c r="E326" s="78">
        <f>SUM(E327:E333)</f>
        <v>600</v>
      </c>
      <c r="F326" s="78">
        <f>SUM(F327:F333)</f>
        <v>0</v>
      </c>
      <c r="G326" s="78">
        <f>SUM(G327:G333)</f>
        <v>600</v>
      </c>
      <c r="H326" s="78">
        <f>SUM(H327:H333)</f>
        <v>0</v>
      </c>
      <c r="I326" s="78">
        <f>SUM(I327:I333)</f>
        <v>0</v>
      </c>
      <c r="J326" s="79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</row>
    <row r="327" spans="1:32" s="31" customFormat="1" ht="15.75" customHeight="1">
      <c r="A327" s="114"/>
      <c r="B327" s="115"/>
      <c r="C327" s="99" t="s">
        <v>16</v>
      </c>
      <c r="D327" s="62"/>
      <c r="E327" s="78">
        <f aca="true" t="shared" si="27" ref="E327:E333">SUM(F327:I327)</f>
        <v>0</v>
      </c>
      <c r="F327" s="78">
        <v>0</v>
      </c>
      <c r="G327" s="78">
        <v>0</v>
      </c>
      <c r="H327" s="78">
        <v>0</v>
      </c>
      <c r="I327" s="78">
        <v>0</v>
      </c>
      <c r="J327" s="79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</row>
    <row r="328" spans="1:32" s="31" customFormat="1" ht="16.5" customHeight="1">
      <c r="A328" s="114"/>
      <c r="B328" s="115"/>
      <c r="C328" s="99" t="s">
        <v>17</v>
      </c>
      <c r="D328" s="62" t="s">
        <v>48</v>
      </c>
      <c r="E328" s="78">
        <f t="shared" si="27"/>
        <v>600</v>
      </c>
      <c r="F328" s="78">
        <v>0</v>
      </c>
      <c r="G328" s="78">
        <v>600</v>
      </c>
      <c r="H328" s="78">
        <v>0</v>
      </c>
      <c r="I328" s="78">
        <v>0</v>
      </c>
      <c r="J328" s="79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</row>
    <row r="329" spans="1:32" s="31" customFormat="1" ht="17.25" customHeight="1">
      <c r="A329" s="114"/>
      <c r="B329" s="115"/>
      <c r="C329" s="99" t="s">
        <v>18</v>
      </c>
      <c r="D329" s="62"/>
      <c r="E329" s="78">
        <f t="shared" si="27"/>
        <v>0</v>
      </c>
      <c r="F329" s="78">
        <v>0</v>
      </c>
      <c r="G329" s="78">
        <v>0</v>
      </c>
      <c r="H329" s="78">
        <v>0</v>
      </c>
      <c r="I329" s="78">
        <v>0</v>
      </c>
      <c r="J329" s="79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</row>
    <row r="330" spans="1:32" s="31" customFormat="1" ht="30" customHeight="1">
      <c r="A330" s="114"/>
      <c r="B330" s="115"/>
      <c r="C330" s="99" t="s">
        <v>152</v>
      </c>
      <c r="D330" s="62"/>
      <c r="E330" s="78">
        <f t="shared" si="27"/>
        <v>0</v>
      </c>
      <c r="F330" s="78">
        <v>0</v>
      </c>
      <c r="G330" s="78">
        <v>0</v>
      </c>
      <c r="H330" s="78">
        <v>0</v>
      </c>
      <c r="I330" s="78">
        <v>0</v>
      </c>
      <c r="J330" s="79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</row>
    <row r="331" spans="1:32" s="31" customFormat="1" ht="16.5" customHeight="1">
      <c r="A331" s="114"/>
      <c r="B331" s="115"/>
      <c r="C331" s="99" t="s">
        <v>153</v>
      </c>
      <c r="D331" s="62"/>
      <c r="E331" s="78">
        <f t="shared" si="27"/>
        <v>0</v>
      </c>
      <c r="F331" s="78">
        <v>0</v>
      </c>
      <c r="G331" s="78">
        <v>0</v>
      </c>
      <c r="H331" s="78">
        <v>0</v>
      </c>
      <c r="I331" s="78">
        <v>0</v>
      </c>
      <c r="J331" s="79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</row>
    <row r="332" spans="1:32" s="31" customFormat="1" ht="17.25" customHeight="1">
      <c r="A332" s="114"/>
      <c r="B332" s="115"/>
      <c r="C332" s="99" t="s">
        <v>154</v>
      </c>
      <c r="D332" s="62"/>
      <c r="E332" s="78">
        <v>0</v>
      </c>
      <c r="F332" s="78">
        <v>0</v>
      </c>
      <c r="G332" s="78">
        <v>0</v>
      </c>
      <c r="H332" s="78">
        <v>0</v>
      </c>
      <c r="I332" s="78">
        <v>0</v>
      </c>
      <c r="J332" s="79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</row>
    <row r="333" spans="1:32" s="31" customFormat="1" ht="33.75" customHeight="1">
      <c r="A333" s="114"/>
      <c r="B333" s="115"/>
      <c r="C333" s="99" t="s">
        <v>238</v>
      </c>
      <c r="D333" s="62"/>
      <c r="E333" s="78">
        <f t="shared" si="27"/>
        <v>0</v>
      </c>
      <c r="F333" s="78">
        <v>0</v>
      </c>
      <c r="G333" s="78">
        <v>0</v>
      </c>
      <c r="H333" s="78">
        <v>0</v>
      </c>
      <c r="I333" s="78">
        <v>0</v>
      </c>
      <c r="J333" s="79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</row>
    <row r="334" spans="1:32" s="31" customFormat="1" ht="15" customHeight="1">
      <c r="A334" s="114" t="s">
        <v>246</v>
      </c>
      <c r="B334" s="115" t="s">
        <v>182</v>
      </c>
      <c r="C334" s="99" t="s">
        <v>43</v>
      </c>
      <c r="D334" s="74"/>
      <c r="E334" s="78">
        <f>E336+E341</f>
        <v>154723.57235</v>
      </c>
      <c r="F334" s="78">
        <f>F336+F341</f>
        <v>28824.16351</v>
      </c>
      <c r="G334" s="78">
        <f>G336+G341</f>
        <v>78150.15</v>
      </c>
      <c r="H334" s="78">
        <f>H336+H341</f>
        <v>23296.696</v>
      </c>
      <c r="I334" s="78">
        <f>I336+I341</f>
        <v>24452.56284</v>
      </c>
      <c r="J334" s="84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</row>
    <row r="335" spans="1:32" s="31" customFormat="1" ht="14.25" customHeight="1">
      <c r="A335" s="114"/>
      <c r="B335" s="115"/>
      <c r="C335" s="99" t="s">
        <v>16</v>
      </c>
      <c r="D335" s="62"/>
      <c r="E335" s="78">
        <f>SUM(F335:I335)</f>
        <v>0</v>
      </c>
      <c r="F335" s="78">
        <v>0</v>
      </c>
      <c r="G335" s="78">
        <v>0</v>
      </c>
      <c r="H335" s="78">
        <v>0</v>
      </c>
      <c r="I335" s="78">
        <v>0</v>
      </c>
      <c r="J335" s="76"/>
      <c r="K335" s="76"/>
      <c r="L335" s="76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</row>
    <row r="336" spans="1:32" s="31" customFormat="1" ht="14.25" customHeight="1">
      <c r="A336" s="114"/>
      <c r="B336" s="115"/>
      <c r="C336" s="99" t="s">
        <v>122</v>
      </c>
      <c r="D336" s="62"/>
      <c r="E336" s="78">
        <f>E337+E338+E339+E340</f>
        <v>123694.97235</v>
      </c>
      <c r="F336" s="78">
        <f>F337+F338+F339+F340</f>
        <v>21067.013509999997</v>
      </c>
      <c r="G336" s="78">
        <f>G337+G338+G339+G340</f>
        <v>70393</v>
      </c>
      <c r="H336" s="78">
        <f>H337+H338+H339+H340</f>
        <v>15539.546</v>
      </c>
      <c r="I336" s="78">
        <f>I337+I338+I339+I340</f>
        <v>16695.41284</v>
      </c>
      <c r="J336" s="76"/>
      <c r="K336" s="76"/>
      <c r="L336" s="76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</row>
    <row r="337" spans="1:32" s="31" customFormat="1" ht="15">
      <c r="A337" s="114"/>
      <c r="B337" s="115"/>
      <c r="C337" s="99" t="s">
        <v>122</v>
      </c>
      <c r="D337" s="62" t="s">
        <v>49</v>
      </c>
      <c r="E337" s="78">
        <f aca="true" t="shared" si="28" ref="E337:E345">SUM(F337:I337)</f>
        <v>34674.865959999996</v>
      </c>
      <c r="F337" s="78">
        <v>12124.86596</v>
      </c>
      <c r="G337" s="78">
        <v>10150</v>
      </c>
      <c r="H337" s="78">
        <v>6200</v>
      </c>
      <c r="I337" s="78">
        <v>6200</v>
      </c>
      <c r="J337" s="84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</row>
    <row r="338" spans="1:32" s="31" customFormat="1" ht="15">
      <c r="A338" s="114"/>
      <c r="B338" s="115"/>
      <c r="C338" s="99" t="s">
        <v>122</v>
      </c>
      <c r="D338" s="62" t="s">
        <v>52</v>
      </c>
      <c r="E338" s="78">
        <f t="shared" si="28"/>
        <v>78507.10639</v>
      </c>
      <c r="F338" s="78">
        <v>7862.14755</v>
      </c>
      <c r="G338" s="78">
        <v>52810</v>
      </c>
      <c r="H338" s="78">
        <v>8339.546</v>
      </c>
      <c r="I338" s="78">
        <v>9495.41284</v>
      </c>
      <c r="J338" s="84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</row>
    <row r="339" spans="1:32" s="31" customFormat="1" ht="15">
      <c r="A339" s="114"/>
      <c r="B339" s="115"/>
      <c r="C339" s="99" t="s">
        <v>122</v>
      </c>
      <c r="D339" s="62" t="s">
        <v>53</v>
      </c>
      <c r="E339" s="78">
        <f t="shared" si="28"/>
        <v>5583</v>
      </c>
      <c r="F339" s="78">
        <v>0</v>
      </c>
      <c r="G339" s="78">
        <v>5583</v>
      </c>
      <c r="H339" s="78">
        <v>0</v>
      </c>
      <c r="I339" s="78">
        <v>0</v>
      </c>
      <c r="J339" s="84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</row>
    <row r="340" spans="1:32" s="31" customFormat="1" ht="15">
      <c r="A340" s="114"/>
      <c r="B340" s="115"/>
      <c r="C340" s="99" t="s">
        <v>122</v>
      </c>
      <c r="D340" s="62" t="s">
        <v>50</v>
      </c>
      <c r="E340" s="78">
        <f t="shared" si="28"/>
        <v>4930</v>
      </c>
      <c r="F340" s="78">
        <v>1080</v>
      </c>
      <c r="G340" s="78">
        <v>1850</v>
      </c>
      <c r="H340" s="78">
        <v>1000</v>
      </c>
      <c r="I340" s="78">
        <v>1000</v>
      </c>
      <c r="J340" s="84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</row>
    <row r="341" spans="1:32" s="31" customFormat="1" ht="15">
      <c r="A341" s="114"/>
      <c r="B341" s="115"/>
      <c r="C341" s="99" t="s">
        <v>18</v>
      </c>
      <c r="D341" s="62"/>
      <c r="E341" s="78">
        <f t="shared" si="28"/>
        <v>31028.6</v>
      </c>
      <c r="F341" s="78">
        <v>7757.15</v>
      </c>
      <c r="G341" s="78">
        <v>7757.15</v>
      </c>
      <c r="H341" s="78">
        <v>7757.15</v>
      </c>
      <c r="I341" s="78">
        <v>7757.15</v>
      </c>
      <c r="J341" s="79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</row>
    <row r="342" spans="1:32" s="31" customFormat="1" ht="30.75" customHeight="1">
      <c r="A342" s="114"/>
      <c r="B342" s="115"/>
      <c r="C342" s="99" t="s">
        <v>152</v>
      </c>
      <c r="D342" s="62"/>
      <c r="E342" s="78">
        <f>SUM(F342:I342)</f>
        <v>0</v>
      </c>
      <c r="F342" s="78">
        <v>0</v>
      </c>
      <c r="G342" s="78">
        <v>0</v>
      </c>
      <c r="H342" s="78">
        <v>0</v>
      </c>
      <c r="I342" s="78">
        <v>0</v>
      </c>
      <c r="J342" s="79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</row>
    <row r="343" spans="1:32" s="31" customFormat="1" ht="18" customHeight="1">
      <c r="A343" s="114"/>
      <c r="B343" s="115"/>
      <c r="C343" s="99" t="s">
        <v>153</v>
      </c>
      <c r="D343" s="62"/>
      <c r="E343" s="78">
        <f t="shared" si="28"/>
        <v>0</v>
      </c>
      <c r="F343" s="78">
        <v>0</v>
      </c>
      <c r="G343" s="78">
        <v>0</v>
      </c>
      <c r="H343" s="78">
        <v>0</v>
      </c>
      <c r="I343" s="78">
        <v>0</v>
      </c>
      <c r="J343" s="79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</row>
    <row r="344" spans="1:32" s="31" customFormat="1" ht="30.75" customHeight="1">
      <c r="A344" s="114"/>
      <c r="B344" s="115"/>
      <c r="C344" s="99" t="s">
        <v>154</v>
      </c>
      <c r="D344" s="62"/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9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</row>
    <row r="345" spans="1:32" s="31" customFormat="1" ht="30.75" customHeight="1">
      <c r="A345" s="114"/>
      <c r="B345" s="115"/>
      <c r="C345" s="99" t="s">
        <v>238</v>
      </c>
      <c r="D345" s="62"/>
      <c r="E345" s="78">
        <f t="shared" si="28"/>
        <v>0</v>
      </c>
      <c r="F345" s="78">
        <v>0</v>
      </c>
      <c r="G345" s="78">
        <v>0</v>
      </c>
      <c r="H345" s="78">
        <v>0</v>
      </c>
      <c r="I345" s="78">
        <v>0</v>
      </c>
      <c r="J345" s="79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</row>
    <row r="346" spans="1:11" ht="15" customHeight="1">
      <c r="A346" s="117" t="s">
        <v>47</v>
      </c>
      <c r="B346" s="115" t="s">
        <v>271</v>
      </c>
      <c r="C346" s="99" t="s">
        <v>43</v>
      </c>
      <c r="D346" s="74"/>
      <c r="E346" s="34">
        <f>E348+E354</f>
        <v>41923.115470000004</v>
      </c>
      <c r="F346" s="34">
        <f>F348+F354</f>
        <v>8776.82648</v>
      </c>
      <c r="G346" s="34">
        <f>G348+G354</f>
        <v>13500</v>
      </c>
      <c r="H346" s="34">
        <f>H348+H354</f>
        <v>8847.70642</v>
      </c>
      <c r="I346" s="34">
        <f>I348+I354</f>
        <v>9799.08257</v>
      </c>
      <c r="J346" s="85"/>
      <c r="K346" s="86"/>
    </row>
    <row r="347" spans="1:11" ht="15.75" customHeight="1">
      <c r="A347" s="117"/>
      <c r="B347" s="115"/>
      <c r="C347" s="99" t="s">
        <v>16</v>
      </c>
      <c r="D347" s="74"/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85"/>
      <c r="K347" s="86"/>
    </row>
    <row r="348" spans="1:11" ht="15.75" customHeight="1">
      <c r="A348" s="117"/>
      <c r="B348" s="115"/>
      <c r="C348" s="99" t="s">
        <v>17</v>
      </c>
      <c r="D348" s="74"/>
      <c r="E348" s="34">
        <f>E349+E350+E351+E352+E353</f>
        <v>30753.11547</v>
      </c>
      <c r="F348" s="34">
        <f>F349+F350+F351+F352+F353</f>
        <v>6306.82648</v>
      </c>
      <c r="G348" s="34">
        <f>G349+G350+G351+G352+G353</f>
        <v>9800</v>
      </c>
      <c r="H348" s="34">
        <f>H349+H350+H351+H352+H353</f>
        <v>6547.70642</v>
      </c>
      <c r="I348" s="34">
        <f>I349+I350+I351+I352+I353</f>
        <v>7099.0825700000005</v>
      </c>
      <c r="J348" s="85"/>
      <c r="K348" s="86"/>
    </row>
    <row r="349" spans="1:11" ht="15.75" customHeight="1">
      <c r="A349" s="117"/>
      <c r="B349" s="115"/>
      <c r="C349" s="99" t="s">
        <v>17</v>
      </c>
      <c r="D349" s="71">
        <v>819</v>
      </c>
      <c r="E349" s="34">
        <f>E361+E379</f>
        <v>7700</v>
      </c>
      <c r="F349" s="34">
        <f>F361+F379</f>
        <v>1900</v>
      </c>
      <c r="G349" s="34">
        <f>G361+G379</f>
        <v>2000</v>
      </c>
      <c r="H349" s="34">
        <f>H361+H379</f>
        <v>1900</v>
      </c>
      <c r="I349" s="34">
        <f>I361+I379</f>
        <v>1900</v>
      </c>
      <c r="J349" s="85"/>
      <c r="K349" s="86"/>
    </row>
    <row r="350" spans="1:11" ht="15.75" customHeight="1">
      <c r="A350" s="117"/>
      <c r="B350" s="115"/>
      <c r="C350" s="99" t="s">
        <v>17</v>
      </c>
      <c r="D350" s="71">
        <v>813</v>
      </c>
      <c r="E350" s="34">
        <f aca="true" t="shared" si="29" ref="E350:I351">E370</f>
        <v>6821</v>
      </c>
      <c r="F350" s="34">
        <f t="shared" si="29"/>
        <v>1421.5</v>
      </c>
      <c r="G350" s="34">
        <f t="shared" si="29"/>
        <v>1800</v>
      </c>
      <c r="H350" s="34">
        <f t="shared" si="29"/>
        <v>1300</v>
      </c>
      <c r="I350" s="34">
        <f t="shared" si="29"/>
        <v>1300</v>
      </c>
      <c r="J350" s="85"/>
      <c r="K350" s="86"/>
    </row>
    <row r="351" spans="1:11" ht="15.75" customHeight="1">
      <c r="A351" s="117"/>
      <c r="B351" s="115"/>
      <c r="C351" s="99" t="s">
        <v>17</v>
      </c>
      <c r="D351" s="71">
        <v>847</v>
      </c>
      <c r="E351" s="34">
        <f t="shared" si="29"/>
        <v>0</v>
      </c>
      <c r="F351" s="34">
        <f t="shared" si="29"/>
        <v>0</v>
      </c>
      <c r="G351" s="34">
        <f t="shared" si="29"/>
        <v>0</v>
      </c>
      <c r="H351" s="34">
        <f t="shared" si="29"/>
        <v>0</v>
      </c>
      <c r="I351" s="34">
        <f t="shared" si="29"/>
        <v>0</v>
      </c>
      <c r="J351" s="85"/>
      <c r="K351" s="86"/>
    </row>
    <row r="352" spans="1:11" ht="15.75" customHeight="1">
      <c r="A352" s="117"/>
      <c r="B352" s="115"/>
      <c r="C352" s="99" t="s">
        <v>17</v>
      </c>
      <c r="D352" s="71">
        <v>833</v>
      </c>
      <c r="E352" s="34">
        <f>E387</f>
        <v>8470</v>
      </c>
      <c r="F352" s="34">
        <f>F387</f>
        <v>1870</v>
      </c>
      <c r="G352" s="34">
        <f>G387</f>
        <v>3000</v>
      </c>
      <c r="H352" s="34">
        <f>H387</f>
        <v>1600</v>
      </c>
      <c r="I352" s="34">
        <f>I387</f>
        <v>2000</v>
      </c>
      <c r="J352" s="85"/>
      <c r="K352" s="86"/>
    </row>
    <row r="353" spans="1:11" ht="15.75" customHeight="1">
      <c r="A353" s="117"/>
      <c r="B353" s="115"/>
      <c r="C353" s="99" t="s">
        <v>17</v>
      </c>
      <c r="D353" s="71">
        <v>814</v>
      </c>
      <c r="E353" s="34">
        <f>E394</f>
        <v>7762.115470000001</v>
      </c>
      <c r="F353" s="34">
        <f>F394</f>
        <v>1115.32648</v>
      </c>
      <c r="G353" s="34">
        <f>G394</f>
        <v>3000</v>
      </c>
      <c r="H353" s="34">
        <f>H394</f>
        <v>1747.70642</v>
      </c>
      <c r="I353" s="34">
        <f>I394</f>
        <v>1899.08257</v>
      </c>
      <c r="J353" s="85"/>
      <c r="K353" s="86"/>
    </row>
    <row r="354" spans="1:11" ht="15">
      <c r="A354" s="117"/>
      <c r="B354" s="115"/>
      <c r="C354" s="99" t="s">
        <v>18</v>
      </c>
      <c r="D354" s="62"/>
      <c r="E354" s="34">
        <f>E380+E388</f>
        <v>11170</v>
      </c>
      <c r="F354" s="34">
        <f>F380+F388</f>
        <v>2470</v>
      </c>
      <c r="G354" s="34">
        <f>G380+G388</f>
        <v>3700</v>
      </c>
      <c r="H354" s="34">
        <f>H380+H388</f>
        <v>2300</v>
      </c>
      <c r="I354" s="34">
        <f>I380+I388</f>
        <v>2700</v>
      </c>
      <c r="J354" s="85"/>
      <c r="K354" s="86"/>
    </row>
    <row r="355" spans="1:11" ht="28.5" customHeight="1">
      <c r="A355" s="117"/>
      <c r="B355" s="115"/>
      <c r="C355" s="99" t="s">
        <v>152</v>
      </c>
      <c r="D355" s="62"/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85"/>
      <c r="K355" s="86"/>
    </row>
    <row r="356" spans="1:11" ht="18.75" customHeight="1">
      <c r="A356" s="117"/>
      <c r="B356" s="115"/>
      <c r="C356" s="99" t="s">
        <v>153</v>
      </c>
      <c r="D356" s="62"/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85"/>
      <c r="K356" s="86"/>
    </row>
    <row r="357" spans="1:11" ht="30.75" customHeight="1">
      <c r="A357" s="117"/>
      <c r="B357" s="115"/>
      <c r="C357" s="99" t="s">
        <v>154</v>
      </c>
      <c r="D357" s="62"/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85"/>
      <c r="K357" s="86"/>
    </row>
    <row r="358" spans="1:11" ht="33" customHeight="1">
      <c r="A358" s="117"/>
      <c r="B358" s="115"/>
      <c r="C358" s="99" t="s">
        <v>238</v>
      </c>
      <c r="D358" s="62"/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85"/>
      <c r="K358" s="86"/>
    </row>
    <row r="359" spans="1:11" ht="15" customHeight="1">
      <c r="A359" s="118" t="s">
        <v>55</v>
      </c>
      <c r="B359" s="115" t="s">
        <v>310</v>
      </c>
      <c r="C359" s="99" t="s">
        <v>43</v>
      </c>
      <c r="D359" s="74"/>
      <c r="E359" s="34">
        <f>E361</f>
        <v>4000</v>
      </c>
      <c r="F359" s="34">
        <f>F361</f>
        <v>1000</v>
      </c>
      <c r="G359" s="34">
        <f>G361</f>
        <v>1000</v>
      </c>
      <c r="H359" s="34">
        <f>H361</f>
        <v>1000</v>
      </c>
      <c r="I359" s="34">
        <f>I361</f>
        <v>1000</v>
      </c>
      <c r="J359" s="87"/>
      <c r="K359" s="86"/>
    </row>
    <row r="360" spans="1:11" ht="15.75" customHeight="1">
      <c r="A360" s="117"/>
      <c r="B360" s="115"/>
      <c r="C360" s="99" t="s">
        <v>16</v>
      </c>
      <c r="D360" s="74"/>
      <c r="E360" s="34"/>
      <c r="F360" s="34">
        <v>0</v>
      </c>
      <c r="G360" s="34">
        <v>0</v>
      </c>
      <c r="H360" s="34">
        <v>0</v>
      </c>
      <c r="I360" s="34">
        <v>0</v>
      </c>
      <c r="J360" s="85" t="s">
        <v>117</v>
      </c>
      <c r="K360" s="86"/>
    </row>
    <row r="361" spans="1:11" ht="15.75" customHeight="1">
      <c r="A361" s="117"/>
      <c r="B361" s="115"/>
      <c r="C361" s="99" t="s">
        <v>17</v>
      </c>
      <c r="D361" s="71">
        <v>819</v>
      </c>
      <c r="E361" s="34">
        <f>F361+G361+H361+I361</f>
        <v>4000</v>
      </c>
      <c r="F361" s="78">
        <v>1000</v>
      </c>
      <c r="G361" s="78">
        <v>1000</v>
      </c>
      <c r="H361" s="78">
        <v>1000</v>
      </c>
      <c r="I361" s="78">
        <v>1000</v>
      </c>
      <c r="J361" s="85"/>
      <c r="K361" s="86"/>
    </row>
    <row r="362" spans="1:11" ht="15">
      <c r="A362" s="117"/>
      <c r="B362" s="115"/>
      <c r="C362" s="99" t="s">
        <v>18</v>
      </c>
      <c r="D362" s="62"/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85"/>
      <c r="K362" s="86"/>
    </row>
    <row r="363" spans="1:11" ht="30.75" customHeight="1">
      <c r="A363" s="117"/>
      <c r="B363" s="115"/>
      <c r="C363" s="99" t="s">
        <v>152</v>
      </c>
      <c r="D363" s="62"/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85"/>
      <c r="K363" s="86"/>
    </row>
    <row r="364" spans="1:11" ht="19.5" customHeight="1">
      <c r="A364" s="117"/>
      <c r="B364" s="115"/>
      <c r="C364" s="99" t="s">
        <v>153</v>
      </c>
      <c r="D364" s="62"/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85"/>
      <c r="K364" s="86"/>
    </row>
    <row r="365" spans="1:11" ht="30.75" customHeight="1">
      <c r="A365" s="117"/>
      <c r="B365" s="115"/>
      <c r="C365" s="99" t="s">
        <v>154</v>
      </c>
      <c r="D365" s="62"/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85"/>
      <c r="K365" s="86"/>
    </row>
    <row r="366" spans="1:11" ht="31.5" customHeight="1">
      <c r="A366" s="117"/>
      <c r="B366" s="115"/>
      <c r="C366" s="99" t="s">
        <v>238</v>
      </c>
      <c r="D366" s="62"/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85"/>
      <c r="K366" s="86"/>
    </row>
    <row r="367" spans="1:11" ht="15" customHeight="1">
      <c r="A367" s="117" t="s">
        <v>118</v>
      </c>
      <c r="B367" s="116" t="s">
        <v>183</v>
      </c>
      <c r="C367" s="99" t="s">
        <v>43</v>
      </c>
      <c r="D367" s="62"/>
      <c r="E367" s="34">
        <f>E369</f>
        <v>6821</v>
      </c>
      <c r="F367" s="34">
        <f>F369</f>
        <v>1421.5</v>
      </c>
      <c r="G367" s="34">
        <f>G369</f>
        <v>1800</v>
      </c>
      <c r="H367" s="34">
        <f>H369</f>
        <v>1300</v>
      </c>
      <c r="I367" s="34">
        <f>I369</f>
        <v>1300</v>
      </c>
      <c r="J367" s="85"/>
      <c r="K367" s="86"/>
    </row>
    <row r="368" spans="1:11" ht="15.75" customHeight="1">
      <c r="A368" s="117"/>
      <c r="B368" s="116"/>
      <c r="C368" s="99" t="s">
        <v>16</v>
      </c>
      <c r="D368" s="62"/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85"/>
      <c r="K368" s="86"/>
    </row>
    <row r="369" spans="1:11" ht="15.75" customHeight="1">
      <c r="A369" s="117"/>
      <c r="B369" s="116"/>
      <c r="C369" s="99" t="s">
        <v>17</v>
      </c>
      <c r="D369" s="62"/>
      <c r="E369" s="34">
        <f>E370+E371</f>
        <v>6821</v>
      </c>
      <c r="F369" s="34">
        <f>F370+F371</f>
        <v>1421.5</v>
      </c>
      <c r="G369" s="34">
        <f>G370+G371</f>
        <v>1800</v>
      </c>
      <c r="H369" s="34">
        <f>H370+H371</f>
        <v>1300</v>
      </c>
      <c r="I369" s="34">
        <f>I370+I371</f>
        <v>1300</v>
      </c>
      <c r="J369" s="85"/>
      <c r="K369" s="86"/>
    </row>
    <row r="370" spans="1:11" ht="15.75" customHeight="1">
      <c r="A370" s="117"/>
      <c r="B370" s="116"/>
      <c r="C370" s="99" t="s">
        <v>17</v>
      </c>
      <c r="D370" s="62" t="s">
        <v>49</v>
      </c>
      <c r="E370" s="34">
        <v>6821</v>
      </c>
      <c r="F370" s="34">
        <v>1421.5</v>
      </c>
      <c r="G370" s="34">
        <v>1800</v>
      </c>
      <c r="H370" s="34">
        <v>1300</v>
      </c>
      <c r="I370" s="34">
        <v>1300</v>
      </c>
      <c r="J370" s="85"/>
      <c r="K370" s="86"/>
    </row>
    <row r="371" spans="1:11" ht="15">
      <c r="A371" s="117"/>
      <c r="B371" s="116"/>
      <c r="C371" s="99" t="s">
        <v>17</v>
      </c>
      <c r="D371" s="62" t="s">
        <v>50</v>
      </c>
      <c r="E371" s="34">
        <f>F371+G371+H371+I371</f>
        <v>0</v>
      </c>
      <c r="F371" s="34">
        <v>0</v>
      </c>
      <c r="G371" s="34">
        <v>0</v>
      </c>
      <c r="H371" s="34">
        <v>0</v>
      </c>
      <c r="I371" s="34">
        <v>0</v>
      </c>
      <c r="J371" s="85"/>
      <c r="K371" s="86"/>
    </row>
    <row r="372" spans="1:11" ht="15">
      <c r="A372" s="117"/>
      <c r="B372" s="116"/>
      <c r="C372" s="99" t="s">
        <v>18</v>
      </c>
      <c r="D372" s="62"/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85"/>
      <c r="K372" s="86"/>
    </row>
    <row r="373" spans="1:11" ht="33.75" customHeight="1">
      <c r="A373" s="117"/>
      <c r="B373" s="116"/>
      <c r="C373" s="99" t="s">
        <v>152</v>
      </c>
      <c r="D373" s="62"/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85"/>
      <c r="K373" s="86"/>
    </row>
    <row r="374" spans="1:11" ht="18" customHeight="1">
      <c r="A374" s="117"/>
      <c r="B374" s="116"/>
      <c r="C374" s="99" t="s">
        <v>153</v>
      </c>
      <c r="D374" s="62"/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85"/>
      <c r="K374" s="86"/>
    </row>
    <row r="375" spans="1:11" ht="30.75" customHeight="1">
      <c r="A375" s="117"/>
      <c r="B375" s="116"/>
      <c r="C375" s="99" t="s">
        <v>154</v>
      </c>
      <c r="D375" s="62"/>
      <c r="E375" s="34">
        <v>0</v>
      </c>
      <c r="F375" s="34">
        <v>0</v>
      </c>
      <c r="G375" s="34">
        <v>0</v>
      </c>
      <c r="H375" s="34">
        <v>0</v>
      </c>
      <c r="I375" s="34">
        <v>0</v>
      </c>
      <c r="J375" s="85"/>
      <c r="K375" s="86"/>
    </row>
    <row r="376" spans="1:11" ht="31.5" customHeight="1">
      <c r="A376" s="117"/>
      <c r="B376" s="116"/>
      <c r="C376" s="99" t="s">
        <v>238</v>
      </c>
      <c r="D376" s="62"/>
      <c r="E376" s="34">
        <v>0</v>
      </c>
      <c r="F376" s="34">
        <v>0</v>
      </c>
      <c r="G376" s="34">
        <v>0</v>
      </c>
      <c r="H376" s="34">
        <v>0</v>
      </c>
      <c r="I376" s="34">
        <v>0</v>
      </c>
      <c r="J376" s="85"/>
      <c r="K376" s="86"/>
    </row>
    <row r="377" spans="1:11" ht="15" customHeight="1">
      <c r="A377" s="117" t="s">
        <v>56</v>
      </c>
      <c r="B377" s="116" t="s">
        <v>130</v>
      </c>
      <c r="C377" s="99" t="s">
        <v>43</v>
      </c>
      <c r="D377" s="62"/>
      <c r="E377" s="34">
        <f>E379+E380</f>
        <v>6400</v>
      </c>
      <c r="F377" s="34">
        <f>F379+F380</f>
        <v>1500</v>
      </c>
      <c r="G377" s="34">
        <f>G379+G380</f>
        <v>1700</v>
      </c>
      <c r="H377" s="34">
        <f>H379+H380</f>
        <v>1600</v>
      </c>
      <c r="I377" s="34">
        <f>I379+I380</f>
        <v>1600</v>
      </c>
      <c r="J377" s="85"/>
      <c r="K377" s="86"/>
    </row>
    <row r="378" spans="1:11" ht="16.5" customHeight="1">
      <c r="A378" s="117"/>
      <c r="B378" s="116"/>
      <c r="C378" s="99" t="s">
        <v>16</v>
      </c>
      <c r="D378" s="62"/>
      <c r="E378" s="34">
        <v>0</v>
      </c>
      <c r="F378" s="34">
        <v>0</v>
      </c>
      <c r="G378" s="34">
        <v>0</v>
      </c>
      <c r="H378" s="34">
        <v>0</v>
      </c>
      <c r="I378" s="34">
        <v>0</v>
      </c>
      <c r="J378" s="85"/>
      <c r="K378" s="86"/>
    </row>
    <row r="379" spans="1:11" ht="15">
      <c r="A379" s="117"/>
      <c r="B379" s="116"/>
      <c r="C379" s="99" t="s">
        <v>17</v>
      </c>
      <c r="D379" s="62" t="s">
        <v>48</v>
      </c>
      <c r="E379" s="34">
        <f>F379+G379+H379+I379</f>
        <v>3700</v>
      </c>
      <c r="F379" s="34">
        <v>900</v>
      </c>
      <c r="G379" s="34">
        <v>1000</v>
      </c>
      <c r="H379" s="34">
        <v>900</v>
      </c>
      <c r="I379" s="34">
        <v>900</v>
      </c>
      <c r="J379" s="85"/>
      <c r="K379" s="86"/>
    </row>
    <row r="380" spans="1:11" ht="15">
      <c r="A380" s="117"/>
      <c r="B380" s="116"/>
      <c r="C380" s="99" t="s">
        <v>18</v>
      </c>
      <c r="D380" s="62"/>
      <c r="E380" s="34">
        <f>F380+G380+H380+I380</f>
        <v>2700</v>
      </c>
      <c r="F380" s="34">
        <v>600</v>
      </c>
      <c r="G380" s="34">
        <v>700</v>
      </c>
      <c r="H380" s="34">
        <v>700</v>
      </c>
      <c r="I380" s="34">
        <v>700</v>
      </c>
      <c r="J380" s="85"/>
      <c r="K380" s="86"/>
    </row>
    <row r="381" spans="1:11" ht="33" customHeight="1">
      <c r="A381" s="117"/>
      <c r="B381" s="116"/>
      <c r="C381" s="99" t="s">
        <v>152</v>
      </c>
      <c r="D381" s="62"/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85"/>
      <c r="K381" s="86"/>
    </row>
    <row r="382" spans="1:11" ht="18" customHeight="1">
      <c r="A382" s="117"/>
      <c r="B382" s="116"/>
      <c r="C382" s="99" t="s">
        <v>153</v>
      </c>
      <c r="D382" s="62"/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85"/>
      <c r="K382" s="86"/>
    </row>
    <row r="383" spans="1:11" ht="30.75" customHeight="1">
      <c r="A383" s="117"/>
      <c r="B383" s="116"/>
      <c r="C383" s="99" t="s">
        <v>154</v>
      </c>
      <c r="D383" s="62"/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85"/>
      <c r="K383" s="86"/>
    </row>
    <row r="384" spans="1:11" ht="30" customHeight="1">
      <c r="A384" s="117"/>
      <c r="B384" s="116"/>
      <c r="C384" s="99" t="s">
        <v>238</v>
      </c>
      <c r="D384" s="62"/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85"/>
      <c r="K384" s="86"/>
    </row>
    <row r="385" spans="1:11" ht="15">
      <c r="A385" s="118" t="s">
        <v>57</v>
      </c>
      <c r="B385" s="116" t="s">
        <v>44</v>
      </c>
      <c r="C385" s="99" t="s">
        <v>43</v>
      </c>
      <c r="D385" s="62"/>
      <c r="E385" s="78">
        <f>E387+E388</f>
        <v>16940</v>
      </c>
      <c r="F385" s="78">
        <f>F387+F388</f>
        <v>3740</v>
      </c>
      <c r="G385" s="78">
        <f>G387+G388</f>
        <v>6000</v>
      </c>
      <c r="H385" s="78">
        <f>H387+H388</f>
        <v>3200</v>
      </c>
      <c r="I385" s="78">
        <f>I387+I388</f>
        <v>4000</v>
      </c>
      <c r="J385" s="87"/>
      <c r="K385" s="86"/>
    </row>
    <row r="386" spans="1:11" ht="17.25" customHeight="1">
      <c r="A386" s="117"/>
      <c r="B386" s="116"/>
      <c r="C386" s="99" t="s">
        <v>16</v>
      </c>
      <c r="D386" s="62"/>
      <c r="E386" s="78">
        <v>0</v>
      </c>
      <c r="F386" s="78">
        <v>0</v>
      </c>
      <c r="G386" s="78">
        <v>0</v>
      </c>
      <c r="H386" s="78">
        <v>0</v>
      </c>
      <c r="I386" s="78">
        <v>0</v>
      </c>
      <c r="J386" s="87"/>
      <c r="K386" s="86"/>
    </row>
    <row r="387" spans="1:11" ht="17.25" customHeight="1">
      <c r="A387" s="117"/>
      <c r="B387" s="116"/>
      <c r="C387" s="99" t="s">
        <v>17</v>
      </c>
      <c r="D387" s="62" t="s">
        <v>51</v>
      </c>
      <c r="E387" s="78">
        <f>F387+G387+H387+I387</f>
        <v>8470</v>
      </c>
      <c r="F387" s="78">
        <v>1870</v>
      </c>
      <c r="G387" s="78">
        <v>3000</v>
      </c>
      <c r="H387" s="78">
        <v>1600</v>
      </c>
      <c r="I387" s="78">
        <v>2000</v>
      </c>
      <c r="J387" s="87"/>
      <c r="K387" s="86"/>
    </row>
    <row r="388" spans="1:11" ht="15">
      <c r="A388" s="117"/>
      <c r="B388" s="116"/>
      <c r="C388" s="99" t="s">
        <v>18</v>
      </c>
      <c r="D388" s="62"/>
      <c r="E388" s="78">
        <f>F388+G388+H388+I388</f>
        <v>8470</v>
      </c>
      <c r="F388" s="78">
        <v>1870</v>
      </c>
      <c r="G388" s="78">
        <v>3000</v>
      </c>
      <c r="H388" s="78">
        <v>1600</v>
      </c>
      <c r="I388" s="78">
        <v>2000</v>
      </c>
      <c r="J388" s="87"/>
      <c r="K388" s="86"/>
    </row>
    <row r="389" spans="1:11" ht="17.25" customHeight="1">
      <c r="A389" s="117"/>
      <c r="B389" s="116"/>
      <c r="C389" s="99" t="s">
        <v>14</v>
      </c>
      <c r="D389" s="62"/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87"/>
      <c r="K389" s="86"/>
    </row>
    <row r="390" spans="1:11" ht="33" customHeight="1">
      <c r="A390" s="117"/>
      <c r="B390" s="116"/>
      <c r="C390" s="99" t="s">
        <v>154</v>
      </c>
      <c r="D390" s="62"/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87"/>
      <c r="K390" s="86"/>
    </row>
    <row r="391" spans="1:11" ht="30">
      <c r="A391" s="117"/>
      <c r="B391" s="116"/>
      <c r="C391" s="99" t="s">
        <v>74</v>
      </c>
      <c r="D391" s="62"/>
      <c r="E391" s="78">
        <v>0</v>
      </c>
      <c r="F391" s="78">
        <v>0</v>
      </c>
      <c r="G391" s="78">
        <v>0</v>
      </c>
      <c r="H391" s="78">
        <v>0</v>
      </c>
      <c r="I391" s="78">
        <v>0</v>
      </c>
      <c r="J391" s="87"/>
      <c r="K391" s="86"/>
    </row>
    <row r="392" spans="1:11" ht="15">
      <c r="A392" s="118" t="s">
        <v>247</v>
      </c>
      <c r="B392" s="116" t="s">
        <v>184</v>
      </c>
      <c r="C392" s="99" t="s">
        <v>43</v>
      </c>
      <c r="D392" s="62"/>
      <c r="E392" s="78">
        <f>E394</f>
        <v>7762.115470000001</v>
      </c>
      <c r="F392" s="78">
        <f>F394</f>
        <v>1115.32648</v>
      </c>
      <c r="G392" s="78">
        <f>G394</f>
        <v>3000</v>
      </c>
      <c r="H392" s="78">
        <f>H394</f>
        <v>1747.70642</v>
      </c>
      <c r="I392" s="78">
        <f>I394</f>
        <v>1899.08257</v>
      </c>
      <c r="J392" s="88"/>
      <c r="K392" s="86"/>
    </row>
    <row r="393" spans="1:11" ht="17.25" customHeight="1">
      <c r="A393" s="117"/>
      <c r="B393" s="116"/>
      <c r="C393" s="99" t="s">
        <v>16</v>
      </c>
      <c r="D393" s="62"/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88"/>
      <c r="K393" s="86"/>
    </row>
    <row r="394" spans="1:11" ht="15">
      <c r="A394" s="117"/>
      <c r="B394" s="116"/>
      <c r="C394" s="99" t="s">
        <v>17</v>
      </c>
      <c r="D394" s="62" t="s">
        <v>52</v>
      </c>
      <c r="E394" s="78">
        <f>F394+G394+H394+I394</f>
        <v>7762.115470000001</v>
      </c>
      <c r="F394" s="78">
        <v>1115.32648</v>
      </c>
      <c r="G394" s="78">
        <v>3000</v>
      </c>
      <c r="H394" s="78">
        <v>1747.70642</v>
      </c>
      <c r="I394" s="78">
        <v>1899.08257</v>
      </c>
      <c r="J394" s="88"/>
      <c r="K394" s="86"/>
    </row>
    <row r="395" spans="1:11" ht="14.25" customHeight="1">
      <c r="A395" s="117"/>
      <c r="B395" s="116"/>
      <c r="C395" s="99" t="s">
        <v>18</v>
      </c>
      <c r="D395" s="62"/>
      <c r="E395" s="78">
        <v>0</v>
      </c>
      <c r="F395" s="78">
        <v>0</v>
      </c>
      <c r="G395" s="78">
        <v>0</v>
      </c>
      <c r="H395" s="78">
        <v>0</v>
      </c>
      <c r="I395" s="78">
        <v>0</v>
      </c>
      <c r="J395" s="88"/>
      <c r="K395" s="86"/>
    </row>
    <row r="396" spans="1:11" ht="27.75" customHeight="1">
      <c r="A396" s="117"/>
      <c r="B396" s="116"/>
      <c r="C396" s="99" t="s">
        <v>152</v>
      </c>
      <c r="D396" s="62"/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88"/>
      <c r="K396" s="86"/>
    </row>
    <row r="397" spans="1:11" ht="16.5" customHeight="1">
      <c r="A397" s="117"/>
      <c r="B397" s="116"/>
      <c r="C397" s="99" t="s">
        <v>153</v>
      </c>
      <c r="D397" s="62"/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88"/>
      <c r="K397" s="86"/>
    </row>
    <row r="398" spans="1:11" ht="30" customHeight="1">
      <c r="A398" s="117"/>
      <c r="B398" s="116"/>
      <c r="C398" s="99" t="s">
        <v>154</v>
      </c>
      <c r="D398" s="62"/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88"/>
      <c r="K398" s="86"/>
    </row>
    <row r="399" spans="1:11" ht="30" customHeight="1">
      <c r="A399" s="117"/>
      <c r="B399" s="116"/>
      <c r="C399" s="99" t="s">
        <v>238</v>
      </c>
      <c r="D399" s="62"/>
      <c r="E399" s="78">
        <v>0</v>
      </c>
      <c r="F399" s="78">
        <v>0</v>
      </c>
      <c r="G399" s="78">
        <v>0</v>
      </c>
      <c r="H399" s="78">
        <v>0</v>
      </c>
      <c r="I399" s="78">
        <v>0</v>
      </c>
      <c r="J399" s="88"/>
      <c r="K399" s="86"/>
    </row>
    <row r="400" spans="1:10" s="50" customFormat="1" ht="18" customHeight="1">
      <c r="A400" s="117" t="s">
        <v>119</v>
      </c>
      <c r="B400" s="115" t="s">
        <v>272</v>
      </c>
      <c r="C400" s="99" t="s">
        <v>43</v>
      </c>
      <c r="D400" s="62"/>
      <c r="E400" s="34">
        <f>E402+E408</f>
        <v>11390</v>
      </c>
      <c r="F400" s="34">
        <f>F402+F408</f>
        <v>5820</v>
      </c>
      <c r="G400" s="34">
        <f>G402+G408</f>
        <v>2170</v>
      </c>
      <c r="H400" s="34">
        <f>H402+H408</f>
        <v>1700</v>
      </c>
      <c r="I400" s="34">
        <f>I402+I408</f>
        <v>1700</v>
      </c>
      <c r="J400" s="89"/>
    </row>
    <row r="401" spans="1:10" s="50" customFormat="1" ht="18.75" customHeight="1">
      <c r="A401" s="117"/>
      <c r="B401" s="115"/>
      <c r="C401" s="99" t="s">
        <v>16</v>
      </c>
      <c r="D401" s="62"/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89"/>
    </row>
    <row r="402" spans="1:10" s="50" customFormat="1" ht="16.5" customHeight="1">
      <c r="A402" s="117"/>
      <c r="B402" s="115"/>
      <c r="C402" s="99" t="s">
        <v>17</v>
      </c>
      <c r="D402" s="62"/>
      <c r="E402" s="34">
        <f>F402+G402+H402+I402</f>
        <v>10694</v>
      </c>
      <c r="F402" s="34">
        <f>F403+F404+F405+F406+F407</f>
        <v>5124</v>
      </c>
      <c r="G402" s="34">
        <f>G403+G404+G405+G406+G407</f>
        <v>2170</v>
      </c>
      <c r="H402" s="34">
        <f>H403+H404+H405+H406+H407</f>
        <v>1700</v>
      </c>
      <c r="I402" s="34">
        <f>I403+I404+I405+I406+I407</f>
        <v>1700</v>
      </c>
      <c r="J402" s="89"/>
    </row>
    <row r="403" spans="1:10" s="50" customFormat="1" ht="15" customHeight="1">
      <c r="A403" s="117"/>
      <c r="B403" s="115"/>
      <c r="C403" s="99" t="s">
        <v>17</v>
      </c>
      <c r="D403" s="62" t="s">
        <v>49</v>
      </c>
      <c r="E403" s="34">
        <f>E425+E444</f>
        <v>0</v>
      </c>
      <c r="F403" s="34">
        <f>F425+F444</f>
        <v>0</v>
      </c>
      <c r="G403" s="34">
        <f>G425+G444</f>
        <v>0</v>
      </c>
      <c r="H403" s="34">
        <f>H425+H444</f>
        <v>0</v>
      </c>
      <c r="I403" s="34">
        <f>I425+I444</f>
        <v>0</v>
      </c>
      <c r="J403" s="89"/>
    </row>
    <row r="404" spans="1:10" s="50" customFormat="1" ht="15.75" customHeight="1">
      <c r="A404" s="117"/>
      <c r="B404" s="115"/>
      <c r="C404" s="99" t="s">
        <v>17</v>
      </c>
      <c r="D404" s="62" t="s">
        <v>53</v>
      </c>
      <c r="E404" s="34">
        <f>E423+E445</f>
        <v>0</v>
      </c>
      <c r="F404" s="34">
        <f>F445</f>
        <v>0</v>
      </c>
      <c r="G404" s="34">
        <f>G445</f>
        <v>0</v>
      </c>
      <c r="H404" s="34">
        <f>H445</f>
        <v>0</v>
      </c>
      <c r="I404" s="34">
        <f>I445</f>
        <v>0</v>
      </c>
      <c r="J404" s="89"/>
    </row>
    <row r="405" spans="1:10" s="50" customFormat="1" ht="15" customHeight="1">
      <c r="A405" s="117"/>
      <c r="B405" s="115"/>
      <c r="C405" s="99" t="s">
        <v>17</v>
      </c>
      <c r="D405" s="62" t="s">
        <v>48</v>
      </c>
      <c r="E405" s="34">
        <f>E434+E455</f>
        <v>7264</v>
      </c>
      <c r="F405" s="34">
        <f>F434+F455</f>
        <v>4114</v>
      </c>
      <c r="G405" s="34">
        <f>G434+G455</f>
        <v>1150</v>
      </c>
      <c r="H405" s="34">
        <f>H434+H455</f>
        <v>1000</v>
      </c>
      <c r="I405" s="34">
        <f>I434+I455</f>
        <v>1000</v>
      </c>
      <c r="J405" s="89"/>
    </row>
    <row r="406" spans="1:10" s="50" customFormat="1" ht="15.75" customHeight="1">
      <c r="A406" s="117"/>
      <c r="B406" s="115"/>
      <c r="C406" s="99" t="s">
        <v>17</v>
      </c>
      <c r="D406" s="62" t="s">
        <v>54</v>
      </c>
      <c r="E406" s="34">
        <f>E415+E435+E446</f>
        <v>3430</v>
      </c>
      <c r="F406" s="34">
        <f>F415+F435+F446</f>
        <v>1010</v>
      </c>
      <c r="G406" s="34">
        <f>G415+G435+G446</f>
        <v>1020</v>
      </c>
      <c r="H406" s="34">
        <f>H415+H435+H446</f>
        <v>700</v>
      </c>
      <c r="I406" s="34">
        <f>I415+I435+I446</f>
        <v>700</v>
      </c>
      <c r="J406" s="89"/>
    </row>
    <row r="407" spans="1:10" s="50" customFormat="1" ht="18" customHeight="1">
      <c r="A407" s="117"/>
      <c r="B407" s="115"/>
      <c r="C407" s="99" t="s">
        <v>17</v>
      </c>
      <c r="D407" s="62" t="s">
        <v>50</v>
      </c>
      <c r="E407" s="34">
        <f>E424+E447</f>
        <v>0</v>
      </c>
      <c r="F407" s="34">
        <f>F424+F447</f>
        <v>0</v>
      </c>
      <c r="G407" s="34">
        <f>G424+G447</f>
        <v>0</v>
      </c>
      <c r="H407" s="34">
        <f>H424+H447</f>
        <v>0</v>
      </c>
      <c r="I407" s="34">
        <f>I424+I447</f>
        <v>0</v>
      </c>
      <c r="J407" s="89"/>
    </row>
    <row r="408" spans="1:10" s="50" customFormat="1" ht="15.75" customHeight="1">
      <c r="A408" s="117"/>
      <c r="B408" s="115"/>
      <c r="C408" s="99" t="s">
        <v>18</v>
      </c>
      <c r="D408" s="62"/>
      <c r="E408" s="34">
        <f>E456</f>
        <v>696</v>
      </c>
      <c r="F408" s="34">
        <f>F456</f>
        <v>696</v>
      </c>
      <c r="G408" s="34">
        <f>G456</f>
        <v>0</v>
      </c>
      <c r="H408" s="34">
        <f>H456</f>
        <v>0</v>
      </c>
      <c r="I408" s="34">
        <f>I456</f>
        <v>0</v>
      </c>
      <c r="J408" s="89"/>
    </row>
    <row r="409" spans="1:10" s="50" customFormat="1" ht="29.25" customHeight="1">
      <c r="A409" s="117"/>
      <c r="B409" s="115"/>
      <c r="C409" s="99" t="s">
        <v>152</v>
      </c>
      <c r="D409" s="62"/>
      <c r="E409" s="34">
        <f>E417+E427+E437+E449</f>
        <v>0</v>
      </c>
      <c r="F409" s="34">
        <v>0</v>
      </c>
      <c r="G409" s="34">
        <v>0</v>
      </c>
      <c r="H409" s="34">
        <v>0</v>
      </c>
      <c r="I409" s="34">
        <v>0</v>
      </c>
      <c r="J409" s="89"/>
    </row>
    <row r="410" spans="1:10" s="50" customFormat="1" ht="14.25" customHeight="1">
      <c r="A410" s="117"/>
      <c r="B410" s="115"/>
      <c r="C410" s="99" t="s">
        <v>153</v>
      </c>
      <c r="D410" s="62"/>
      <c r="E410" s="34">
        <f>E418+E428+E438+E450</f>
        <v>0</v>
      </c>
      <c r="F410" s="34">
        <v>0</v>
      </c>
      <c r="G410" s="34">
        <v>0</v>
      </c>
      <c r="H410" s="34">
        <v>0</v>
      </c>
      <c r="I410" s="34">
        <v>0</v>
      </c>
      <c r="J410" s="89"/>
    </row>
    <row r="411" spans="1:10" s="50" customFormat="1" ht="30" customHeight="1">
      <c r="A411" s="117"/>
      <c r="B411" s="115"/>
      <c r="C411" s="99" t="s">
        <v>154</v>
      </c>
      <c r="D411" s="62"/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89"/>
    </row>
    <row r="412" spans="1:10" s="50" customFormat="1" ht="29.25" customHeight="1">
      <c r="A412" s="117"/>
      <c r="B412" s="115"/>
      <c r="C412" s="99" t="s">
        <v>238</v>
      </c>
      <c r="D412" s="62"/>
      <c r="E412" s="34">
        <f>SUM(E419+E430+E440+E452)</f>
        <v>0</v>
      </c>
      <c r="F412" s="34">
        <v>0</v>
      </c>
      <c r="G412" s="34">
        <v>0</v>
      </c>
      <c r="H412" s="34">
        <v>0</v>
      </c>
      <c r="I412" s="34">
        <v>0</v>
      </c>
      <c r="J412" s="89"/>
    </row>
    <row r="413" spans="1:10" s="50" customFormat="1" ht="18" customHeight="1">
      <c r="A413" s="114" t="s">
        <v>128</v>
      </c>
      <c r="B413" s="115" t="s">
        <v>224</v>
      </c>
      <c r="C413" s="99" t="s">
        <v>43</v>
      </c>
      <c r="D413" s="74"/>
      <c r="E413" s="34">
        <f>F413+G413+H413+I413</f>
        <v>900</v>
      </c>
      <c r="F413" s="78">
        <f>SUM(F414:F419)</f>
        <v>200</v>
      </c>
      <c r="G413" s="78">
        <f>SUM(G414:G419)</f>
        <v>300</v>
      </c>
      <c r="H413" s="78">
        <f>SUM(H414:H419)</f>
        <v>200</v>
      </c>
      <c r="I413" s="78">
        <f>SUM(I414:I419)</f>
        <v>200</v>
      </c>
      <c r="J413" s="89"/>
    </row>
    <row r="414" spans="1:10" s="50" customFormat="1" ht="18" customHeight="1">
      <c r="A414" s="114"/>
      <c r="B414" s="115"/>
      <c r="C414" s="99" t="s">
        <v>16</v>
      </c>
      <c r="D414" s="74"/>
      <c r="E414" s="34">
        <f aca="true" t="shared" si="30" ref="E414:E419">F414+G414+H414+I414</f>
        <v>0</v>
      </c>
      <c r="F414" s="34">
        <v>0</v>
      </c>
      <c r="G414" s="34">
        <v>0</v>
      </c>
      <c r="H414" s="34">
        <v>0</v>
      </c>
      <c r="I414" s="34">
        <v>0</v>
      </c>
      <c r="J414" s="89"/>
    </row>
    <row r="415" spans="1:10" s="50" customFormat="1" ht="18" customHeight="1">
      <c r="A415" s="114"/>
      <c r="B415" s="115"/>
      <c r="C415" s="99" t="s">
        <v>17</v>
      </c>
      <c r="D415" s="62" t="s">
        <v>54</v>
      </c>
      <c r="E415" s="34">
        <f t="shared" si="30"/>
        <v>900</v>
      </c>
      <c r="F415" s="34">
        <v>200</v>
      </c>
      <c r="G415" s="34">
        <v>300</v>
      </c>
      <c r="H415" s="34">
        <v>200</v>
      </c>
      <c r="I415" s="34">
        <v>200</v>
      </c>
      <c r="J415" s="89"/>
    </row>
    <row r="416" spans="1:10" s="50" customFormat="1" ht="18" customHeight="1">
      <c r="A416" s="114"/>
      <c r="B416" s="115"/>
      <c r="C416" s="99" t="s">
        <v>18</v>
      </c>
      <c r="D416" s="62"/>
      <c r="E416" s="34">
        <f t="shared" si="30"/>
        <v>0</v>
      </c>
      <c r="F416" s="34">
        <v>0</v>
      </c>
      <c r="G416" s="34">
        <v>0</v>
      </c>
      <c r="H416" s="34">
        <v>0</v>
      </c>
      <c r="I416" s="34">
        <v>0</v>
      </c>
      <c r="J416" s="89"/>
    </row>
    <row r="417" spans="1:10" s="50" customFormat="1" ht="18" customHeight="1">
      <c r="A417" s="114"/>
      <c r="B417" s="115"/>
      <c r="C417" s="99" t="s">
        <v>14</v>
      </c>
      <c r="D417" s="62"/>
      <c r="E417" s="34">
        <f t="shared" si="30"/>
        <v>0</v>
      </c>
      <c r="F417" s="34">
        <v>0</v>
      </c>
      <c r="G417" s="34">
        <v>0</v>
      </c>
      <c r="H417" s="34">
        <v>0</v>
      </c>
      <c r="I417" s="34">
        <v>0</v>
      </c>
      <c r="J417" s="89"/>
    </row>
    <row r="418" spans="1:10" s="50" customFormat="1" ht="31.5" customHeight="1">
      <c r="A418" s="114"/>
      <c r="B418" s="115"/>
      <c r="C418" s="99" t="s">
        <v>154</v>
      </c>
      <c r="D418" s="62"/>
      <c r="E418" s="34">
        <f t="shared" si="30"/>
        <v>0</v>
      </c>
      <c r="F418" s="34">
        <v>0</v>
      </c>
      <c r="G418" s="34">
        <v>0</v>
      </c>
      <c r="H418" s="34">
        <v>0</v>
      </c>
      <c r="I418" s="34">
        <v>0</v>
      </c>
      <c r="J418" s="89"/>
    </row>
    <row r="419" spans="1:10" s="50" customFormat="1" ht="30">
      <c r="A419" s="114"/>
      <c r="B419" s="115"/>
      <c r="C419" s="99" t="s">
        <v>74</v>
      </c>
      <c r="D419" s="62"/>
      <c r="E419" s="34">
        <f t="shared" si="30"/>
        <v>0</v>
      </c>
      <c r="F419" s="34">
        <v>0</v>
      </c>
      <c r="G419" s="34">
        <v>0</v>
      </c>
      <c r="H419" s="34">
        <v>0</v>
      </c>
      <c r="I419" s="34">
        <v>0</v>
      </c>
      <c r="J419" s="89"/>
    </row>
    <row r="420" spans="1:10" s="50" customFormat="1" ht="15">
      <c r="A420" s="114" t="s">
        <v>129</v>
      </c>
      <c r="B420" s="116" t="s">
        <v>301</v>
      </c>
      <c r="C420" s="99" t="s">
        <v>43</v>
      </c>
      <c r="D420" s="62"/>
      <c r="E420" s="34">
        <f>E422</f>
        <v>0</v>
      </c>
      <c r="F420" s="34">
        <f>F422</f>
        <v>0</v>
      </c>
      <c r="G420" s="34">
        <f>G422</f>
        <v>0</v>
      </c>
      <c r="H420" s="34">
        <f>H422</f>
        <v>0</v>
      </c>
      <c r="I420" s="34">
        <f>I422</f>
        <v>0</v>
      </c>
      <c r="J420" s="89"/>
    </row>
    <row r="421" spans="1:10" s="50" customFormat="1" ht="17.25" customHeight="1">
      <c r="A421" s="114"/>
      <c r="B421" s="116"/>
      <c r="C421" s="99" t="s">
        <v>16</v>
      </c>
      <c r="D421" s="62"/>
      <c r="E421" s="34">
        <f aca="true" t="shared" si="31" ref="E421:E430">F421+G421+H421+I421</f>
        <v>0</v>
      </c>
      <c r="F421" s="34">
        <v>0</v>
      </c>
      <c r="G421" s="34">
        <v>0</v>
      </c>
      <c r="H421" s="34">
        <v>0</v>
      </c>
      <c r="I421" s="34">
        <v>0</v>
      </c>
      <c r="J421" s="89"/>
    </row>
    <row r="422" spans="1:10" s="50" customFormat="1" ht="17.25" customHeight="1">
      <c r="A422" s="114"/>
      <c r="B422" s="116"/>
      <c r="C422" s="99" t="s">
        <v>17</v>
      </c>
      <c r="D422" s="62"/>
      <c r="E422" s="34">
        <f>E423+E424+E425</f>
        <v>0</v>
      </c>
      <c r="F422" s="34">
        <f>F423+F424+F425</f>
        <v>0</v>
      </c>
      <c r="G422" s="34">
        <f>G423+G424+G425</f>
        <v>0</v>
      </c>
      <c r="H422" s="34">
        <f>H423+H424+H425</f>
        <v>0</v>
      </c>
      <c r="I422" s="34">
        <f>I423+I424+I425</f>
        <v>0</v>
      </c>
      <c r="J422" s="89"/>
    </row>
    <row r="423" spans="1:10" s="50" customFormat="1" ht="15">
      <c r="A423" s="114"/>
      <c r="B423" s="116"/>
      <c r="C423" s="99" t="s">
        <v>17</v>
      </c>
      <c r="D423" s="62" t="s">
        <v>53</v>
      </c>
      <c r="E423" s="34">
        <f t="shared" si="31"/>
        <v>0</v>
      </c>
      <c r="F423" s="34">
        <v>0</v>
      </c>
      <c r="G423" s="34">
        <v>0</v>
      </c>
      <c r="H423" s="34">
        <v>0</v>
      </c>
      <c r="I423" s="34">
        <v>0</v>
      </c>
      <c r="J423" s="89"/>
    </row>
    <row r="424" spans="1:10" s="50" customFormat="1" ht="15">
      <c r="A424" s="114"/>
      <c r="B424" s="116"/>
      <c r="C424" s="99" t="s">
        <v>17</v>
      </c>
      <c r="D424" s="62" t="s">
        <v>50</v>
      </c>
      <c r="E424" s="34">
        <f t="shared" si="31"/>
        <v>0</v>
      </c>
      <c r="F424" s="34">
        <v>0</v>
      </c>
      <c r="G424" s="34">
        <v>0</v>
      </c>
      <c r="H424" s="34">
        <v>0</v>
      </c>
      <c r="I424" s="34">
        <v>0</v>
      </c>
      <c r="J424" s="89"/>
    </row>
    <row r="425" spans="1:10" s="50" customFormat="1" ht="15">
      <c r="A425" s="114"/>
      <c r="B425" s="116"/>
      <c r="C425" s="99" t="s">
        <v>17</v>
      </c>
      <c r="D425" s="62" t="s">
        <v>49</v>
      </c>
      <c r="E425" s="34">
        <f t="shared" si="31"/>
        <v>0</v>
      </c>
      <c r="F425" s="34">
        <v>0</v>
      </c>
      <c r="G425" s="34">
        <v>0</v>
      </c>
      <c r="H425" s="34">
        <v>0</v>
      </c>
      <c r="I425" s="34">
        <v>0</v>
      </c>
      <c r="J425" s="89"/>
    </row>
    <row r="426" spans="1:10" s="50" customFormat="1" ht="15">
      <c r="A426" s="114"/>
      <c r="B426" s="116"/>
      <c r="C426" s="99" t="s">
        <v>18</v>
      </c>
      <c r="D426" s="62"/>
      <c r="E426" s="34">
        <f t="shared" si="31"/>
        <v>0</v>
      </c>
      <c r="F426" s="34">
        <v>0</v>
      </c>
      <c r="G426" s="34">
        <v>0</v>
      </c>
      <c r="H426" s="34">
        <v>0</v>
      </c>
      <c r="I426" s="34">
        <v>0</v>
      </c>
      <c r="J426" s="89"/>
    </row>
    <row r="427" spans="1:10" s="50" customFormat="1" ht="30" customHeight="1">
      <c r="A427" s="114"/>
      <c r="B427" s="116"/>
      <c r="C427" s="99" t="s">
        <v>152</v>
      </c>
      <c r="D427" s="62"/>
      <c r="E427" s="34">
        <f t="shared" si="31"/>
        <v>0</v>
      </c>
      <c r="F427" s="34">
        <v>0</v>
      </c>
      <c r="G427" s="34">
        <v>0</v>
      </c>
      <c r="H427" s="34">
        <v>0</v>
      </c>
      <c r="I427" s="34">
        <v>0</v>
      </c>
      <c r="J427" s="89"/>
    </row>
    <row r="428" spans="1:10" s="50" customFormat="1" ht="18.75" customHeight="1">
      <c r="A428" s="114"/>
      <c r="B428" s="116"/>
      <c r="C428" s="99" t="s">
        <v>153</v>
      </c>
      <c r="D428" s="62"/>
      <c r="E428" s="34">
        <f t="shared" si="31"/>
        <v>0</v>
      </c>
      <c r="F428" s="34">
        <v>0</v>
      </c>
      <c r="G428" s="34">
        <v>0</v>
      </c>
      <c r="H428" s="34">
        <v>0</v>
      </c>
      <c r="I428" s="34">
        <v>0</v>
      </c>
      <c r="J428" s="89"/>
    </row>
    <row r="429" spans="1:10" s="50" customFormat="1" ht="30" customHeight="1">
      <c r="A429" s="114"/>
      <c r="B429" s="116"/>
      <c r="C429" s="99" t="s">
        <v>154</v>
      </c>
      <c r="D429" s="62"/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89"/>
    </row>
    <row r="430" spans="1:10" s="50" customFormat="1" ht="31.5" customHeight="1">
      <c r="A430" s="114"/>
      <c r="B430" s="116"/>
      <c r="C430" s="99" t="s">
        <v>238</v>
      </c>
      <c r="D430" s="62"/>
      <c r="E430" s="34">
        <f t="shared" si="31"/>
        <v>0</v>
      </c>
      <c r="F430" s="34">
        <v>0</v>
      </c>
      <c r="G430" s="34">
        <v>0</v>
      </c>
      <c r="H430" s="34">
        <v>0</v>
      </c>
      <c r="I430" s="34">
        <v>0</v>
      </c>
      <c r="J430" s="89"/>
    </row>
    <row r="431" spans="1:10" s="50" customFormat="1" ht="15">
      <c r="A431" s="114" t="s">
        <v>173</v>
      </c>
      <c r="B431" s="116" t="s">
        <v>185</v>
      </c>
      <c r="C431" s="99" t="s">
        <v>43</v>
      </c>
      <c r="D431" s="62"/>
      <c r="E431" s="78">
        <f>E433</f>
        <v>3900</v>
      </c>
      <c r="F431" s="78">
        <f>F433</f>
        <v>350</v>
      </c>
      <c r="G431" s="78">
        <f>G433</f>
        <v>1350</v>
      </c>
      <c r="H431" s="78">
        <f>H433</f>
        <v>1100</v>
      </c>
      <c r="I431" s="78">
        <f>I433</f>
        <v>1100</v>
      </c>
      <c r="J431" s="89"/>
    </row>
    <row r="432" spans="1:10" s="50" customFormat="1" ht="17.25" customHeight="1">
      <c r="A432" s="114"/>
      <c r="B432" s="116"/>
      <c r="C432" s="99" t="s">
        <v>16</v>
      </c>
      <c r="D432" s="62"/>
      <c r="E432" s="78">
        <f aca="true" t="shared" si="32" ref="E432:E440">F432+G432+H432+I432</f>
        <v>0</v>
      </c>
      <c r="F432" s="78">
        <v>0</v>
      </c>
      <c r="G432" s="78">
        <v>0</v>
      </c>
      <c r="H432" s="78">
        <v>0</v>
      </c>
      <c r="I432" s="78">
        <v>0</v>
      </c>
      <c r="J432" s="89"/>
    </row>
    <row r="433" spans="1:10" s="50" customFormat="1" ht="17.25" customHeight="1">
      <c r="A433" s="114"/>
      <c r="B433" s="116"/>
      <c r="C433" s="99" t="s">
        <v>17</v>
      </c>
      <c r="D433" s="62"/>
      <c r="E433" s="78">
        <f>E434+E435</f>
        <v>3900</v>
      </c>
      <c r="F433" s="78">
        <f>F434+F435</f>
        <v>350</v>
      </c>
      <c r="G433" s="78">
        <f>G434+G435</f>
        <v>1350</v>
      </c>
      <c r="H433" s="78">
        <f>H434+H435</f>
        <v>1100</v>
      </c>
      <c r="I433" s="78">
        <f>I434+I435</f>
        <v>1100</v>
      </c>
      <c r="J433" s="89"/>
    </row>
    <row r="434" spans="1:10" s="50" customFormat="1" ht="15">
      <c r="A434" s="114"/>
      <c r="B434" s="116"/>
      <c r="C434" s="99" t="s">
        <v>17</v>
      </c>
      <c r="D434" s="62" t="s">
        <v>48</v>
      </c>
      <c r="E434" s="78">
        <f t="shared" si="32"/>
        <v>3300</v>
      </c>
      <c r="F434" s="78">
        <v>150</v>
      </c>
      <c r="G434" s="78">
        <v>1150</v>
      </c>
      <c r="H434" s="78">
        <v>1000</v>
      </c>
      <c r="I434" s="78">
        <v>1000</v>
      </c>
      <c r="J434" s="89"/>
    </row>
    <row r="435" spans="1:10" s="50" customFormat="1" ht="15">
      <c r="A435" s="114"/>
      <c r="B435" s="116"/>
      <c r="C435" s="99" t="s">
        <v>17</v>
      </c>
      <c r="D435" s="62" t="s">
        <v>54</v>
      </c>
      <c r="E435" s="78">
        <f t="shared" si="32"/>
        <v>600</v>
      </c>
      <c r="F435" s="78">
        <v>200</v>
      </c>
      <c r="G435" s="78">
        <v>200</v>
      </c>
      <c r="H435" s="78">
        <v>100</v>
      </c>
      <c r="I435" s="78">
        <v>100</v>
      </c>
      <c r="J435" s="89"/>
    </row>
    <row r="436" spans="1:10" s="50" customFormat="1" ht="15">
      <c r="A436" s="114"/>
      <c r="B436" s="116"/>
      <c r="C436" s="99" t="s">
        <v>18</v>
      </c>
      <c r="D436" s="62"/>
      <c r="E436" s="78">
        <f t="shared" si="32"/>
        <v>0</v>
      </c>
      <c r="F436" s="78">
        <v>0</v>
      </c>
      <c r="G436" s="78">
        <v>0</v>
      </c>
      <c r="H436" s="78">
        <v>0</v>
      </c>
      <c r="I436" s="78">
        <v>0</v>
      </c>
      <c r="J436" s="89"/>
    </row>
    <row r="437" spans="1:10" s="50" customFormat="1" ht="32.25" customHeight="1">
      <c r="A437" s="114"/>
      <c r="B437" s="116"/>
      <c r="C437" s="99" t="s">
        <v>152</v>
      </c>
      <c r="D437" s="62"/>
      <c r="E437" s="78">
        <f t="shared" si="32"/>
        <v>0</v>
      </c>
      <c r="F437" s="78">
        <v>0</v>
      </c>
      <c r="G437" s="78">
        <v>0</v>
      </c>
      <c r="H437" s="78">
        <v>0</v>
      </c>
      <c r="I437" s="78">
        <v>0</v>
      </c>
      <c r="J437" s="89"/>
    </row>
    <row r="438" spans="1:10" s="50" customFormat="1" ht="15.75" customHeight="1">
      <c r="A438" s="114"/>
      <c r="B438" s="116"/>
      <c r="C438" s="99" t="s">
        <v>153</v>
      </c>
      <c r="D438" s="62"/>
      <c r="E438" s="78">
        <f t="shared" si="32"/>
        <v>0</v>
      </c>
      <c r="F438" s="78">
        <v>0</v>
      </c>
      <c r="G438" s="78">
        <v>0</v>
      </c>
      <c r="H438" s="78">
        <v>0</v>
      </c>
      <c r="I438" s="78">
        <v>0</v>
      </c>
      <c r="J438" s="89"/>
    </row>
    <row r="439" spans="1:10" s="50" customFormat="1" ht="27.75" customHeight="1">
      <c r="A439" s="114"/>
      <c r="B439" s="116"/>
      <c r="C439" s="99" t="s">
        <v>154</v>
      </c>
      <c r="D439" s="62"/>
      <c r="E439" s="78">
        <v>0</v>
      </c>
      <c r="F439" s="78">
        <v>0</v>
      </c>
      <c r="G439" s="78">
        <v>0</v>
      </c>
      <c r="H439" s="78">
        <v>0</v>
      </c>
      <c r="I439" s="78">
        <v>0</v>
      </c>
      <c r="J439" s="89"/>
    </row>
    <row r="440" spans="1:10" s="50" customFormat="1" ht="33" customHeight="1">
      <c r="A440" s="114"/>
      <c r="B440" s="116"/>
      <c r="C440" s="99" t="s">
        <v>238</v>
      </c>
      <c r="D440" s="62"/>
      <c r="E440" s="78">
        <f t="shared" si="32"/>
        <v>0</v>
      </c>
      <c r="F440" s="78">
        <v>0</v>
      </c>
      <c r="G440" s="78">
        <v>0</v>
      </c>
      <c r="H440" s="78">
        <v>0</v>
      </c>
      <c r="I440" s="78">
        <v>0</v>
      </c>
      <c r="J440" s="89"/>
    </row>
    <row r="441" spans="1:10" s="50" customFormat="1" ht="15">
      <c r="A441" s="114" t="s">
        <v>161</v>
      </c>
      <c r="B441" s="115" t="s">
        <v>186</v>
      </c>
      <c r="C441" s="99" t="s">
        <v>43</v>
      </c>
      <c r="D441" s="74"/>
      <c r="E441" s="34">
        <f>SUM(E442+E444+E445+E446+E447+E448+E449+E450+E452)</f>
        <v>1930</v>
      </c>
      <c r="F441" s="34">
        <f>SUM(F442+F444+F445+F446+F447+F448+F449+F450+F452)</f>
        <v>610</v>
      </c>
      <c r="G441" s="34">
        <f>SUM(G442+G444+G445+G446+G447+G448+G449+G450+G452)</f>
        <v>520</v>
      </c>
      <c r="H441" s="34">
        <f>SUM(H442+H444+H445+H446+H447+H448+H449+H450+H452)</f>
        <v>400</v>
      </c>
      <c r="I441" s="34">
        <f>SUM(I442+I444+I445+I446+I447+I448+I449+I450+I452)</f>
        <v>400</v>
      </c>
      <c r="J441" s="89"/>
    </row>
    <row r="442" spans="1:10" s="50" customFormat="1" ht="17.25" customHeight="1">
      <c r="A442" s="114"/>
      <c r="B442" s="115"/>
      <c r="C442" s="99" t="s">
        <v>16</v>
      </c>
      <c r="D442" s="74"/>
      <c r="E442" s="34">
        <v>0</v>
      </c>
      <c r="F442" s="34">
        <v>0</v>
      </c>
      <c r="G442" s="34">
        <v>0</v>
      </c>
      <c r="H442" s="34">
        <v>0</v>
      </c>
      <c r="I442" s="34">
        <v>0</v>
      </c>
      <c r="J442" s="89"/>
    </row>
    <row r="443" spans="1:10" s="50" customFormat="1" ht="14.25" customHeight="1">
      <c r="A443" s="114"/>
      <c r="B443" s="115"/>
      <c r="C443" s="99" t="s">
        <v>17</v>
      </c>
      <c r="D443" s="74"/>
      <c r="E443" s="34">
        <f>E444+E445+E446+E447</f>
        <v>1930</v>
      </c>
      <c r="F443" s="34">
        <f>F444+F445+F446+F447</f>
        <v>610</v>
      </c>
      <c r="G443" s="34">
        <f>G444+G445+G446+G447</f>
        <v>520</v>
      </c>
      <c r="H443" s="34">
        <f>H444+H445+H446+H447</f>
        <v>400</v>
      </c>
      <c r="I443" s="34">
        <f>I444+I445+I446+I447</f>
        <v>400</v>
      </c>
      <c r="J443" s="89"/>
    </row>
    <row r="444" spans="1:10" s="50" customFormat="1" ht="15">
      <c r="A444" s="114"/>
      <c r="B444" s="115"/>
      <c r="C444" s="99" t="s">
        <v>17</v>
      </c>
      <c r="D444" s="90">
        <v>813</v>
      </c>
      <c r="E444" s="34">
        <f>F444+G444+H444+I444</f>
        <v>0</v>
      </c>
      <c r="F444" s="34">
        <v>0</v>
      </c>
      <c r="G444" s="34">
        <v>0</v>
      </c>
      <c r="H444" s="34">
        <v>0</v>
      </c>
      <c r="I444" s="34">
        <v>0</v>
      </c>
      <c r="J444" s="89"/>
    </row>
    <row r="445" spans="1:10" s="50" customFormat="1" ht="15">
      <c r="A445" s="114"/>
      <c r="B445" s="115"/>
      <c r="C445" s="99" t="s">
        <v>17</v>
      </c>
      <c r="D445" s="90">
        <v>816</v>
      </c>
      <c r="E445" s="34">
        <f>F445+G445+H445+I445</f>
        <v>0</v>
      </c>
      <c r="F445" s="34">
        <v>0</v>
      </c>
      <c r="G445" s="34">
        <v>0</v>
      </c>
      <c r="H445" s="34">
        <v>0</v>
      </c>
      <c r="I445" s="34">
        <v>0</v>
      </c>
      <c r="J445" s="89"/>
    </row>
    <row r="446" spans="1:10" s="50" customFormat="1" ht="15">
      <c r="A446" s="114"/>
      <c r="B446" s="115"/>
      <c r="C446" s="99" t="s">
        <v>17</v>
      </c>
      <c r="D446" s="90">
        <v>846</v>
      </c>
      <c r="E446" s="34">
        <f>F446+G446+H446+I446</f>
        <v>1930</v>
      </c>
      <c r="F446" s="34">
        <v>610</v>
      </c>
      <c r="G446" s="34">
        <v>520</v>
      </c>
      <c r="H446" s="34">
        <v>400</v>
      </c>
      <c r="I446" s="34">
        <v>400</v>
      </c>
      <c r="J446" s="89"/>
    </row>
    <row r="447" spans="1:10" s="50" customFormat="1" ht="16.5" customHeight="1">
      <c r="A447" s="114"/>
      <c r="B447" s="115"/>
      <c r="C447" s="99" t="s">
        <v>17</v>
      </c>
      <c r="D447" s="62" t="s">
        <v>50</v>
      </c>
      <c r="E447" s="34">
        <f>F447+G447+H447+I447</f>
        <v>0</v>
      </c>
      <c r="F447" s="34">
        <v>0</v>
      </c>
      <c r="G447" s="34">
        <v>0</v>
      </c>
      <c r="H447" s="34">
        <v>0</v>
      </c>
      <c r="I447" s="34">
        <v>0</v>
      </c>
      <c r="J447" s="89"/>
    </row>
    <row r="448" spans="1:10" s="50" customFormat="1" ht="15">
      <c r="A448" s="114"/>
      <c r="B448" s="115"/>
      <c r="C448" s="99" t="s">
        <v>18</v>
      </c>
      <c r="D448" s="62"/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89"/>
    </row>
    <row r="449" spans="1:10" s="50" customFormat="1" ht="30" customHeight="1">
      <c r="A449" s="114"/>
      <c r="B449" s="115"/>
      <c r="C449" s="99" t="s">
        <v>152</v>
      </c>
      <c r="D449" s="62"/>
      <c r="E449" s="34">
        <v>0</v>
      </c>
      <c r="F449" s="34">
        <v>0</v>
      </c>
      <c r="G449" s="34">
        <v>0</v>
      </c>
      <c r="H449" s="34">
        <v>0</v>
      </c>
      <c r="I449" s="34">
        <v>0</v>
      </c>
      <c r="J449" s="89"/>
    </row>
    <row r="450" spans="1:10" s="50" customFormat="1" ht="18.75" customHeight="1">
      <c r="A450" s="114"/>
      <c r="B450" s="115"/>
      <c r="C450" s="99" t="s">
        <v>153</v>
      </c>
      <c r="D450" s="62"/>
      <c r="E450" s="34">
        <v>0</v>
      </c>
      <c r="F450" s="34">
        <v>0</v>
      </c>
      <c r="G450" s="34">
        <v>0</v>
      </c>
      <c r="H450" s="34">
        <v>0</v>
      </c>
      <c r="I450" s="34">
        <v>0</v>
      </c>
      <c r="J450" s="89"/>
    </row>
    <row r="451" spans="1:10" s="50" customFormat="1" ht="30" customHeight="1">
      <c r="A451" s="114"/>
      <c r="B451" s="115"/>
      <c r="C451" s="99" t="s">
        <v>154</v>
      </c>
      <c r="D451" s="62"/>
      <c r="E451" s="34">
        <v>0</v>
      </c>
      <c r="F451" s="34">
        <v>0</v>
      </c>
      <c r="G451" s="34">
        <v>0</v>
      </c>
      <c r="H451" s="34">
        <v>0</v>
      </c>
      <c r="I451" s="34">
        <v>0</v>
      </c>
      <c r="J451" s="89"/>
    </row>
    <row r="452" spans="1:10" s="50" customFormat="1" ht="30.75" customHeight="1">
      <c r="A452" s="114"/>
      <c r="B452" s="115"/>
      <c r="C452" s="99" t="s">
        <v>238</v>
      </c>
      <c r="D452" s="62"/>
      <c r="E452" s="34">
        <v>0</v>
      </c>
      <c r="F452" s="34">
        <v>0</v>
      </c>
      <c r="G452" s="34">
        <v>0</v>
      </c>
      <c r="H452" s="34">
        <v>0</v>
      </c>
      <c r="I452" s="34">
        <v>0</v>
      </c>
      <c r="J452" s="89"/>
    </row>
    <row r="453" spans="1:10" s="50" customFormat="1" ht="15">
      <c r="A453" s="114" t="s">
        <v>291</v>
      </c>
      <c r="B453" s="115" t="s">
        <v>295</v>
      </c>
      <c r="C453" s="99" t="s">
        <v>43</v>
      </c>
      <c r="D453" s="74"/>
      <c r="E453" s="34">
        <f>E455+E456</f>
        <v>4660</v>
      </c>
      <c r="F453" s="34">
        <f>F455+F456</f>
        <v>4660</v>
      </c>
      <c r="G453" s="34">
        <f>G455+G456</f>
        <v>0</v>
      </c>
      <c r="H453" s="34">
        <f>H455+H456</f>
        <v>0</v>
      </c>
      <c r="I453" s="34">
        <f>I455+I456</f>
        <v>0</v>
      </c>
      <c r="J453" s="89"/>
    </row>
    <row r="454" spans="1:10" s="50" customFormat="1" ht="17.25" customHeight="1">
      <c r="A454" s="114"/>
      <c r="B454" s="115"/>
      <c r="C454" s="99" t="s">
        <v>16</v>
      </c>
      <c r="D454" s="74"/>
      <c r="E454" s="34">
        <v>0</v>
      </c>
      <c r="F454" s="34">
        <v>0</v>
      </c>
      <c r="G454" s="34">
        <v>0</v>
      </c>
      <c r="H454" s="34">
        <v>0</v>
      </c>
      <c r="I454" s="34">
        <v>0</v>
      </c>
      <c r="J454" s="89"/>
    </row>
    <row r="455" spans="1:10" s="50" customFormat="1" ht="14.25" customHeight="1">
      <c r="A455" s="114"/>
      <c r="B455" s="115"/>
      <c r="C455" s="99" t="s">
        <v>17</v>
      </c>
      <c r="D455" s="90">
        <v>819</v>
      </c>
      <c r="E455" s="34">
        <f>F455+G455+H455+I455</f>
        <v>3964</v>
      </c>
      <c r="F455" s="34">
        <v>3964</v>
      </c>
      <c r="G455" s="34">
        <v>0</v>
      </c>
      <c r="H455" s="34">
        <v>0</v>
      </c>
      <c r="I455" s="34">
        <v>0</v>
      </c>
      <c r="J455" s="89"/>
    </row>
    <row r="456" spans="1:10" s="50" customFormat="1" ht="15">
      <c r="A456" s="114"/>
      <c r="B456" s="115"/>
      <c r="C456" s="99" t="s">
        <v>18</v>
      </c>
      <c r="D456" s="62"/>
      <c r="E456" s="34">
        <f>F456+G456+H456+I456</f>
        <v>696</v>
      </c>
      <c r="F456" s="34">
        <v>696</v>
      </c>
      <c r="G456" s="34">
        <v>0</v>
      </c>
      <c r="H456" s="34">
        <v>0</v>
      </c>
      <c r="I456" s="34">
        <v>0</v>
      </c>
      <c r="J456" s="89"/>
    </row>
    <row r="457" spans="1:10" s="50" customFormat="1" ht="30" customHeight="1">
      <c r="A457" s="114"/>
      <c r="B457" s="115"/>
      <c r="C457" s="99" t="s">
        <v>152</v>
      </c>
      <c r="D457" s="62"/>
      <c r="E457" s="34">
        <v>0</v>
      </c>
      <c r="F457" s="34">
        <v>0</v>
      </c>
      <c r="G457" s="34">
        <v>0</v>
      </c>
      <c r="H457" s="34">
        <v>0</v>
      </c>
      <c r="I457" s="34">
        <v>0</v>
      </c>
      <c r="J457" s="89"/>
    </row>
    <row r="458" spans="1:10" s="50" customFormat="1" ht="18.75" customHeight="1">
      <c r="A458" s="114"/>
      <c r="B458" s="115"/>
      <c r="C458" s="99" t="s">
        <v>153</v>
      </c>
      <c r="D458" s="62"/>
      <c r="E458" s="34">
        <v>0</v>
      </c>
      <c r="F458" s="34">
        <v>0</v>
      </c>
      <c r="G458" s="34">
        <v>0</v>
      </c>
      <c r="H458" s="34">
        <v>0</v>
      </c>
      <c r="I458" s="34">
        <v>0</v>
      </c>
      <c r="J458" s="89"/>
    </row>
    <row r="459" spans="1:10" s="50" customFormat="1" ht="30" customHeight="1">
      <c r="A459" s="114"/>
      <c r="B459" s="115"/>
      <c r="C459" s="99" t="s">
        <v>154</v>
      </c>
      <c r="D459" s="62"/>
      <c r="E459" s="34">
        <v>0</v>
      </c>
      <c r="F459" s="34">
        <v>0</v>
      </c>
      <c r="G459" s="34">
        <v>0</v>
      </c>
      <c r="H459" s="34">
        <v>0</v>
      </c>
      <c r="I459" s="34">
        <v>0</v>
      </c>
      <c r="J459" s="89"/>
    </row>
    <row r="460" spans="1:10" s="50" customFormat="1" ht="30.75" customHeight="1">
      <c r="A460" s="114"/>
      <c r="B460" s="115"/>
      <c r="C460" s="99" t="s">
        <v>238</v>
      </c>
      <c r="D460" s="62"/>
      <c r="E460" s="34">
        <v>0</v>
      </c>
      <c r="F460" s="34">
        <v>0</v>
      </c>
      <c r="G460" s="34">
        <v>0</v>
      </c>
      <c r="H460" s="34">
        <v>0</v>
      </c>
      <c r="I460" s="34">
        <v>0</v>
      </c>
      <c r="J460" s="89"/>
    </row>
    <row r="461" spans="1:9" ht="16.5" customHeight="1">
      <c r="A461" s="117" t="s">
        <v>69</v>
      </c>
      <c r="B461" s="115" t="s">
        <v>273</v>
      </c>
      <c r="C461" s="99" t="s">
        <v>43</v>
      </c>
      <c r="D461" s="74"/>
      <c r="E461" s="34">
        <f>E463+E471</f>
        <v>20625.32325</v>
      </c>
      <c r="F461" s="34">
        <f>F463+F471</f>
        <v>3921.05719</v>
      </c>
      <c r="G461" s="34">
        <f>G463+G471</f>
        <v>6725</v>
      </c>
      <c r="H461" s="34">
        <f>H463+H471</f>
        <v>4868.7614699999995</v>
      </c>
      <c r="I461" s="34">
        <f>I463+I471</f>
        <v>5260.5045900000005</v>
      </c>
    </row>
    <row r="462" spans="1:9" ht="16.5" customHeight="1">
      <c r="A462" s="117"/>
      <c r="B462" s="115"/>
      <c r="C462" s="99" t="s">
        <v>16</v>
      </c>
      <c r="D462" s="74"/>
      <c r="E462" s="34">
        <v>0</v>
      </c>
      <c r="F462" s="34">
        <v>0</v>
      </c>
      <c r="G462" s="34">
        <v>0</v>
      </c>
      <c r="H462" s="34">
        <v>0</v>
      </c>
      <c r="I462" s="34">
        <v>0</v>
      </c>
    </row>
    <row r="463" spans="1:32" s="73" customFormat="1" ht="16.5" customHeight="1">
      <c r="A463" s="117"/>
      <c r="B463" s="115"/>
      <c r="C463" s="99" t="s">
        <v>17</v>
      </c>
      <c r="D463" s="74"/>
      <c r="E463" s="34">
        <f>E464+E465+E466+E467+E468+E469+E470</f>
        <v>20250.32325</v>
      </c>
      <c r="F463" s="34">
        <f>F464+F465+F466+F467+F468+F469+F470</f>
        <v>3921.05719</v>
      </c>
      <c r="G463" s="34">
        <f>G464+G465+G466+G467+G468+G469+G470</f>
        <v>6600</v>
      </c>
      <c r="H463" s="34">
        <f>H464+H465+H466+H467+H468+H469+H470</f>
        <v>4743.7614699999995</v>
      </c>
      <c r="I463" s="34">
        <f>I464+I465+I466+I467+I468+I469+I470</f>
        <v>5135.5045900000005</v>
      </c>
      <c r="K463" s="69"/>
      <c r="L463" s="69"/>
      <c r="M463" s="70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</row>
    <row r="464" spans="1:32" s="73" customFormat="1" ht="16.5" customHeight="1">
      <c r="A464" s="117"/>
      <c r="B464" s="115"/>
      <c r="C464" s="99" t="s">
        <v>17</v>
      </c>
      <c r="D464" s="71">
        <v>813</v>
      </c>
      <c r="E464" s="34">
        <f>E479+E492+E502+E512</f>
        <v>890</v>
      </c>
      <c r="F464" s="34">
        <f>F479+F492+F502+F512</f>
        <v>240</v>
      </c>
      <c r="G464" s="34">
        <f>G479+G492+G502+G512</f>
        <v>250</v>
      </c>
      <c r="H464" s="34">
        <f>H479+H492+H502+H512</f>
        <v>200</v>
      </c>
      <c r="I464" s="34">
        <f>I479+I492+I502+I512</f>
        <v>200</v>
      </c>
      <c r="K464" s="69"/>
      <c r="L464" s="69"/>
      <c r="M464" s="70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</row>
    <row r="465" spans="1:32" s="73" customFormat="1" ht="16.5" customHeight="1">
      <c r="A465" s="117"/>
      <c r="B465" s="115"/>
      <c r="C465" s="99" t="s">
        <v>17</v>
      </c>
      <c r="D465" s="71">
        <v>814</v>
      </c>
      <c r="E465" s="34">
        <f>E480+E493+E522</f>
        <v>10728.82325</v>
      </c>
      <c r="F465" s="34">
        <f>F480+F493+F522</f>
        <v>2309.55719</v>
      </c>
      <c r="G465" s="34">
        <f>G480+G493+G522</f>
        <v>3800</v>
      </c>
      <c r="H465" s="34">
        <f>H480+H493+H522</f>
        <v>2213.76147</v>
      </c>
      <c r="I465" s="34">
        <f>I480+I493+I522</f>
        <v>2405.50459</v>
      </c>
      <c r="K465" s="69"/>
      <c r="L465" s="69"/>
      <c r="M465" s="70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</row>
    <row r="466" spans="1:32" s="73" customFormat="1" ht="16.5" customHeight="1">
      <c r="A466" s="117"/>
      <c r="B466" s="115"/>
      <c r="C466" s="99" t="s">
        <v>17</v>
      </c>
      <c r="D466" s="71">
        <v>815</v>
      </c>
      <c r="E466" s="34">
        <f>E523</f>
        <v>3906.5</v>
      </c>
      <c r="F466" s="34">
        <f>F523</f>
        <v>706.5</v>
      </c>
      <c r="G466" s="34">
        <f>G523</f>
        <v>1000</v>
      </c>
      <c r="H466" s="34">
        <f>H523</f>
        <v>1000</v>
      </c>
      <c r="I466" s="34">
        <f>I523</f>
        <v>1200</v>
      </c>
      <c r="K466" s="69"/>
      <c r="L466" s="69"/>
      <c r="M466" s="70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</row>
    <row r="467" spans="1:32" s="73" customFormat="1" ht="16.5" customHeight="1">
      <c r="A467" s="117"/>
      <c r="B467" s="115"/>
      <c r="C467" s="99" t="s">
        <v>17</v>
      </c>
      <c r="D467" s="71">
        <v>816</v>
      </c>
      <c r="E467" s="34">
        <f aca="true" t="shared" si="33" ref="E467:I468">E481</f>
        <v>0</v>
      </c>
      <c r="F467" s="34">
        <f t="shared" si="33"/>
        <v>0</v>
      </c>
      <c r="G467" s="34">
        <f t="shared" si="33"/>
        <v>0</v>
      </c>
      <c r="H467" s="34">
        <f t="shared" si="33"/>
        <v>0</v>
      </c>
      <c r="I467" s="34">
        <f t="shared" si="33"/>
        <v>0</v>
      </c>
      <c r="K467" s="69"/>
      <c r="L467" s="69"/>
      <c r="M467" s="70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</row>
    <row r="468" spans="1:32" s="73" customFormat="1" ht="16.5" customHeight="1">
      <c r="A468" s="117"/>
      <c r="B468" s="115"/>
      <c r="C468" s="99" t="s">
        <v>17</v>
      </c>
      <c r="D468" s="71">
        <v>819</v>
      </c>
      <c r="E468" s="34">
        <f t="shared" si="33"/>
        <v>3600</v>
      </c>
      <c r="F468" s="34">
        <f t="shared" si="33"/>
        <v>400</v>
      </c>
      <c r="G468" s="34">
        <f t="shared" si="33"/>
        <v>1100</v>
      </c>
      <c r="H468" s="34">
        <f t="shared" si="33"/>
        <v>1050</v>
      </c>
      <c r="I468" s="34">
        <f t="shared" si="33"/>
        <v>1050</v>
      </c>
      <c r="K468" s="69"/>
      <c r="L468" s="69"/>
      <c r="M468" s="70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</row>
    <row r="469" spans="1:32" s="73" customFormat="1" ht="16.5" customHeight="1">
      <c r="A469" s="117"/>
      <c r="B469" s="115"/>
      <c r="C469" s="99" t="s">
        <v>17</v>
      </c>
      <c r="D469" s="91" t="s">
        <v>54</v>
      </c>
      <c r="E469" s="34">
        <f>E503</f>
        <v>1125</v>
      </c>
      <c r="F469" s="34">
        <f>F503</f>
        <v>265</v>
      </c>
      <c r="G469" s="34">
        <f>G503</f>
        <v>300</v>
      </c>
      <c r="H469" s="34">
        <f>H503</f>
        <v>280</v>
      </c>
      <c r="I469" s="34">
        <f>I503</f>
        <v>280</v>
      </c>
      <c r="K469" s="69"/>
      <c r="L469" s="69"/>
      <c r="M469" s="70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</row>
    <row r="470" spans="1:32" s="73" customFormat="1" ht="16.5" customHeight="1">
      <c r="A470" s="117"/>
      <c r="B470" s="115"/>
      <c r="C470" s="99" t="s">
        <v>17</v>
      </c>
      <c r="D470" s="91" t="s">
        <v>50</v>
      </c>
      <c r="E470" s="34">
        <f>E513</f>
        <v>0</v>
      </c>
      <c r="F470" s="34">
        <f>F513</f>
        <v>0</v>
      </c>
      <c r="G470" s="34">
        <f>G483</f>
        <v>150</v>
      </c>
      <c r="H470" s="34">
        <f>H513</f>
        <v>0</v>
      </c>
      <c r="I470" s="34">
        <f>I513</f>
        <v>0</v>
      </c>
      <c r="K470" s="69"/>
      <c r="L470" s="69"/>
      <c r="M470" s="70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</row>
    <row r="471" spans="1:32" s="73" customFormat="1" ht="16.5" customHeight="1">
      <c r="A471" s="117"/>
      <c r="B471" s="115"/>
      <c r="C471" s="99" t="s">
        <v>18</v>
      </c>
      <c r="D471" s="62"/>
      <c r="E471" s="34">
        <f>E484</f>
        <v>375</v>
      </c>
      <c r="F471" s="34">
        <f>F484</f>
        <v>0</v>
      </c>
      <c r="G471" s="34">
        <f>G484</f>
        <v>125</v>
      </c>
      <c r="H471" s="34">
        <f>H484</f>
        <v>125</v>
      </c>
      <c r="I471" s="34">
        <f>I484</f>
        <v>125</v>
      </c>
      <c r="K471" s="69"/>
      <c r="L471" s="69"/>
      <c r="M471" s="70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</row>
    <row r="472" spans="1:32" s="73" customFormat="1" ht="30" customHeight="1">
      <c r="A472" s="117"/>
      <c r="B472" s="115"/>
      <c r="C472" s="99" t="s">
        <v>152</v>
      </c>
      <c r="D472" s="62"/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K472" s="69"/>
      <c r="L472" s="69"/>
      <c r="M472" s="70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</row>
    <row r="473" spans="1:32" s="73" customFormat="1" ht="18" customHeight="1">
      <c r="A473" s="117"/>
      <c r="B473" s="115"/>
      <c r="C473" s="99" t="s">
        <v>153</v>
      </c>
      <c r="D473" s="62"/>
      <c r="E473" s="34">
        <v>0</v>
      </c>
      <c r="F473" s="34">
        <v>0</v>
      </c>
      <c r="G473" s="34">
        <v>0</v>
      </c>
      <c r="H473" s="34">
        <v>0</v>
      </c>
      <c r="I473" s="34">
        <v>0</v>
      </c>
      <c r="K473" s="69"/>
      <c r="L473" s="69"/>
      <c r="M473" s="70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</row>
    <row r="474" spans="1:32" s="73" customFormat="1" ht="30" customHeight="1">
      <c r="A474" s="117"/>
      <c r="B474" s="115"/>
      <c r="C474" s="99" t="s">
        <v>154</v>
      </c>
      <c r="D474" s="62"/>
      <c r="E474" s="34">
        <v>0</v>
      </c>
      <c r="F474" s="34">
        <v>0</v>
      </c>
      <c r="G474" s="34">
        <v>0</v>
      </c>
      <c r="H474" s="34">
        <v>0</v>
      </c>
      <c r="I474" s="34">
        <v>0</v>
      </c>
      <c r="K474" s="69"/>
      <c r="L474" s="69"/>
      <c r="M474" s="70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</row>
    <row r="475" spans="1:32" s="73" customFormat="1" ht="31.5" customHeight="1">
      <c r="A475" s="117"/>
      <c r="B475" s="115"/>
      <c r="C475" s="99" t="s">
        <v>238</v>
      </c>
      <c r="D475" s="62"/>
      <c r="E475" s="34">
        <v>0</v>
      </c>
      <c r="F475" s="34">
        <v>0</v>
      </c>
      <c r="G475" s="34">
        <v>0</v>
      </c>
      <c r="H475" s="34">
        <v>0</v>
      </c>
      <c r="I475" s="34">
        <v>0</v>
      </c>
      <c r="K475" s="69"/>
      <c r="L475" s="69"/>
      <c r="M475" s="70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</row>
    <row r="476" spans="1:32" s="73" customFormat="1" ht="15" customHeight="1">
      <c r="A476" s="118" t="s">
        <v>70</v>
      </c>
      <c r="B476" s="115" t="s">
        <v>188</v>
      </c>
      <c r="C476" s="99" t="s">
        <v>43</v>
      </c>
      <c r="D476" s="74"/>
      <c r="E476" s="34">
        <f>E484+E478</f>
        <v>4954.999</v>
      </c>
      <c r="F476" s="34">
        <f>F484+F478</f>
        <v>579.999</v>
      </c>
      <c r="G476" s="34">
        <f>G484+G478</f>
        <v>1605</v>
      </c>
      <c r="H476" s="34">
        <f>H484+H478</f>
        <v>1385</v>
      </c>
      <c r="I476" s="34">
        <f>I484+I478</f>
        <v>1385</v>
      </c>
      <c r="K476" s="69"/>
      <c r="L476" s="69"/>
      <c r="M476" s="70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</row>
    <row r="477" spans="1:32" s="73" customFormat="1" ht="15.75" customHeight="1">
      <c r="A477" s="117"/>
      <c r="B477" s="115"/>
      <c r="C477" s="99" t="s">
        <v>16</v>
      </c>
      <c r="D477" s="74"/>
      <c r="E477" s="34">
        <v>0</v>
      </c>
      <c r="F477" s="34">
        <v>0</v>
      </c>
      <c r="G477" s="34">
        <v>0</v>
      </c>
      <c r="H477" s="34">
        <v>0</v>
      </c>
      <c r="I477" s="34">
        <v>0</v>
      </c>
      <c r="K477" s="69"/>
      <c r="L477" s="69"/>
      <c r="M477" s="70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</row>
    <row r="478" spans="1:32" s="73" customFormat="1" ht="15.75" customHeight="1">
      <c r="A478" s="117"/>
      <c r="B478" s="115"/>
      <c r="C478" s="99" t="s">
        <v>17</v>
      </c>
      <c r="D478" s="74"/>
      <c r="E478" s="34">
        <f>E479+E480+E481+E482+E483</f>
        <v>4579.999</v>
      </c>
      <c r="F478" s="34">
        <f>F479+F480+F481+F482+F483</f>
        <v>579.999</v>
      </c>
      <c r="G478" s="34">
        <f>G479+G480+G481+G482+G483</f>
        <v>1480</v>
      </c>
      <c r="H478" s="34">
        <f>H479+H480+H481+H482+H483</f>
        <v>1260</v>
      </c>
      <c r="I478" s="34">
        <f>I479+I480+I481+I482+I483</f>
        <v>1260</v>
      </c>
      <c r="K478" s="69"/>
      <c r="L478" s="69"/>
      <c r="M478" s="70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</row>
    <row r="479" spans="1:32" s="73" customFormat="1" ht="15.75" customHeight="1">
      <c r="A479" s="117"/>
      <c r="B479" s="115"/>
      <c r="C479" s="99" t="s">
        <v>17</v>
      </c>
      <c r="D479" s="71">
        <v>813</v>
      </c>
      <c r="E479" s="34">
        <f aca="true" t="shared" si="34" ref="E479:E484">F479+G479+H479+I479</f>
        <v>430</v>
      </c>
      <c r="F479" s="34">
        <v>80</v>
      </c>
      <c r="G479" s="34">
        <v>130</v>
      </c>
      <c r="H479" s="34">
        <v>110</v>
      </c>
      <c r="I479" s="34">
        <v>110</v>
      </c>
      <c r="K479" s="69"/>
      <c r="L479" s="69"/>
      <c r="M479" s="70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</row>
    <row r="480" spans="1:32" s="73" customFormat="1" ht="15.75" customHeight="1">
      <c r="A480" s="117"/>
      <c r="B480" s="115"/>
      <c r="C480" s="99" t="s">
        <v>17</v>
      </c>
      <c r="D480" s="71">
        <v>814</v>
      </c>
      <c r="E480" s="34">
        <f t="shared" si="34"/>
        <v>399.999</v>
      </c>
      <c r="F480" s="34">
        <v>99.999</v>
      </c>
      <c r="G480" s="34">
        <v>100</v>
      </c>
      <c r="H480" s="34">
        <v>100</v>
      </c>
      <c r="I480" s="34">
        <v>100</v>
      </c>
      <c r="K480" s="69"/>
      <c r="L480" s="69"/>
      <c r="M480" s="70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</row>
    <row r="481" spans="1:32" s="73" customFormat="1" ht="15.75" customHeight="1">
      <c r="A481" s="117"/>
      <c r="B481" s="115"/>
      <c r="C481" s="99" t="s">
        <v>17</v>
      </c>
      <c r="D481" s="71">
        <v>816</v>
      </c>
      <c r="E481" s="34">
        <f t="shared" si="34"/>
        <v>0</v>
      </c>
      <c r="F481" s="34">
        <v>0</v>
      </c>
      <c r="G481" s="34">
        <v>0</v>
      </c>
      <c r="H481" s="34">
        <v>0</v>
      </c>
      <c r="I481" s="34">
        <v>0</v>
      </c>
      <c r="K481" s="69"/>
      <c r="L481" s="69"/>
      <c r="M481" s="70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</row>
    <row r="482" spans="1:32" s="73" customFormat="1" ht="15.75" customHeight="1">
      <c r="A482" s="117"/>
      <c r="B482" s="115"/>
      <c r="C482" s="99" t="s">
        <v>17</v>
      </c>
      <c r="D482" s="71">
        <v>819</v>
      </c>
      <c r="E482" s="34">
        <f t="shared" si="34"/>
        <v>3600</v>
      </c>
      <c r="F482" s="34">
        <v>400</v>
      </c>
      <c r="G482" s="34">
        <v>1100</v>
      </c>
      <c r="H482" s="34">
        <v>1050</v>
      </c>
      <c r="I482" s="34">
        <v>1050</v>
      </c>
      <c r="K482" s="69"/>
      <c r="L482" s="69"/>
      <c r="M482" s="70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</row>
    <row r="483" spans="1:32" s="73" customFormat="1" ht="15">
      <c r="A483" s="117"/>
      <c r="B483" s="115"/>
      <c r="C483" s="99" t="s">
        <v>17</v>
      </c>
      <c r="D483" s="91" t="s">
        <v>50</v>
      </c>
      <c r="E483" s="34">
        <f t="shared" si="34"/>
        <v>150</v>
      </c>
      <c r="F483" s="34">
        <v>0</v>
      </c>
      <c r="G483" s="34">
        <v>150</v>
      </c>
      <c r="H483" s="34">
        <v>0</v>
      </c>
      <c r="I483" s="34">
        <v>0</v>
      </c>
      <c r="K483" s="69"/>
      <c r="L483" s="69"/>
      <c r="M483" s="70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</row>
    <row r="484" spans="1:32" s="73" customFormat="1" ht="15">
      <c r="A484" s="117"/>
      <c r="B484" s="115"/>
      <c r="C484" s="99" t="s">
        <v>18</v>
      </c>
      <c r="D484" s="62"/>
      <c r="E484" s="34">
        <f t="shared" si="34"/>
        <v>375</v>
      </c>
      <c r="F484" s="34">
        <v>0</v>
      </c>
      <c r="G484" s="34">
        <v>125</v>
      </c>
      <c r="H484" s="34">
        <v>125</v>
      </c>
      <c r="I484" s="34">
        <v>125</v>
      </c>
      <c r="K484" s="69"/>
      <c r="L484" s="69"/>
      <c r="M484" s="70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</row>
    <row r="485" spans="1:32" s="73" customFormat="1" ht="31.5" customHeight="1">
      <c r="A485" s="117"/>
      <c r="B485" s="115"/>
      <c r="C485" s="99" t="s">
        <v>152</v>
      </c>
      <c r="D485" s="62"/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K485" s="69"/>
      <c r="L485" s="69"/>
      <c r="M485" s="70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</row>
    <row r="486" spans="1:32" s="73" customFormat="1" ht="18" customHeight="1">
      <c r="A486" s="117"/>
      <c r="B486" s="115"/>
      <c r="C486" s="99" t="s">
        <v>153</v>
      </c>
      <c r="D486" s="62"/>
      <c r="E486" s="34">
        <v>0</v>
      </c>
      <c r="F486" s="34">
        <v>0</v>
      </c>
      <c r="G486" s="34">
        <v>0</v>
      </c>
      <c r="H486" s="34">
        <v>0</v>
      </c>
      <c r="I486" s="34">
        <v>0</v>
      </c>
      <c r="K486" s="69"/>
      <c r="L486" s="69"/>
      <c r="M486" s="70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</row>
    <row r="487" spans="1:32" s="73" customFormat="1" ht="30.75" customHeight="1">
      <c r="A487" s="117"/>
      <c r="B487" s="115"/>
      <c r="C487" s="99" t="s">
        <v>154</v>
      </c>
      <c r="D487" s="62"/>
      <c r="E487" s="34">
        <v>0</v>
      </c>
      <c r="F487" s="34">
        <v>0</v>
      </c>
      <c r="G487" s="34">
        <v>0</v>
      </c>
      <c r="H487" s="34">
        <v>0</v>
      </c>
      <c r="I487" s="34">
        <v>0</v>
      </c>
      <c r="K487" s="69"/>
      <c r="L487" s="69"/>
      <c r="M487" s="70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</row>
    <row r="488" spans="1:32" s="73" customFormat="1" ht="28.5" customHeight="1">
      <c r="A488" s="117"/>
      <c r="B488" s="115"/>
      <c r="C488" s="99" t="s">
        <v>238</v>
      </c>
      <c r="D488" s="62"/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K488" s="69"/>
      <c r="L488" s="69"/>
      <c r="M488" s="70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</row>
    <row r="489" spans="1:32" s="73" customFormat="1" ht="15" customHeight="1">
      <c r="A489" s="117" t="s">
        <v>71</v>
      </c>
      <c r="B489" s="116" t="s">
        <v>269</v>
      </c>
      <c r="C489" s="99" t="s">
        <v>43</v>
      </c>
      <c r="D489" s="62"/>
      <c r="E489" s="34">
        <f>E491</f>
        <v>8212.22545</v>
      </c>
      <c r="F489" s="34">
        <f>F491</f>
        <v>1532.95939</v>
      </c>
      <c r="G489" s="34">
        <f>G491</f>
        <v>3220</v>
      </c>
      <c r="H489" s="34">
        <f>H491</f>
        <v>1633.76147</v>
      </c>
      <c r="I489" s="34">
        <f>I491</f>
        <v>1825.50459</v>
      </c>
      <c r="K489" s="69"/>
      <c r="L489" s="69"/>
      <c r="M489" s="70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</row>
    <row r="490" spans="1:32" s="73" customFormat="1" ht="15.75" customHeight="1">
      <c r="A490" s="117"/>
      <c r="B490" s="116"/>
      <c r="C490" s="99" t="s">
        <v>16</v>
      </c>
      <c r="D490" s="62"/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K490" s="69"/>
      <c r="L490" s="69"/>
      <c r="M490" s="70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</row>
    <row r="491" spans="1:32" s="73" customFormat="1" ht="15.75" customHeight="1">
      <c r="A491" s="117"/>
      <c r="B491" s="116"/>
      <c r="C491" s="99" t="s">
        <v>17</v>
      </c>
      <c r="D491" s="62"/>
      <c r="E491" s="34">
        <f>F491+G491+H491+I491</f>
        <v>8212.22545</v>
      </c>
      <c r="F491" s="34">
        <f>F492+F493</f>
        <v>1532.95939</v>
      </c>
      <c r="G491" s="34">
        <f>G492+G493</f>
        <v>3220</v>
      </c>
      <c r="H491" s="34">
        <f>H492+H493</f>
        <v>1633.76147</v>
      </c>
      <c r="I491" s="34">
        <f>I492+I493</f>
        <v>1825.50459</v>
      </c>
      <c r="K491" s="69"/>
      <c r="L491" s="69"/>
      <c r="M491" s="70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</row>
    <row r="492" spans="1:32" s="73" customFormat="1" ht="15.75" customHeight="1">
      <c r="A492" s="117"/>
      <c r="B492" s="116"/>
      <c r="C492" s="99" t="s">
        <v>17</v>
      </c>
      <c r="D492" s="62" t="s">
        <v>49</v>
      </c>
      <c r="E492" s="34">
        <f>F492+G492+H492+I492</f>
        <v>80</v>
      </c>
      <c r="F492" s="34">
        <v>20</v>
      </c>
      <c r="G492" s="34">
        <v>20</v>
      </c>
      <c r="H492" s="34">
        <v>20</v>
      </c>
      <c r="I492" s="34">
        <v>20</v>
      </c>
      <c r="K492" s="69"/>
      <c r="L492" s="69"/>
      <c r="M492" s="70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</row>
    <row r="493" spans="1:32" s="73" customFormat="1" ht="15">
      <c r="A493" s="117"/>
      <c r="B493" s="116"/>
      <c r="C493" s="99" t="s">
        <v>17</v>
      </c>
      <c r="D493" s="62" t="s">
        <v>52</v>
      </c>
      <c r="E493" s="34">
        <f>F493+G493+H493+I493</f>
        <v>8132.22545</v>
      </c>
      <c r="F493" s="34">
        <v>1512.95939</v>
      </c>
      <c r="G493" s="34">
        <v>3200</v>
      </c>
      <c r="H493" s="34">
        <v>1613.76147</v>
      </c>
      <c r="I493" s="34">
        <v>1805.50459</v>
      </c>
      <c r="K493" s="69"/>
      <c r="L493" s="69"/>
      <c r="M493" s="70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</row>
    <row r="494" spans="1:32" s="73" customFormat="1" ht="15">
      <c r="A494" s="117"/>
      <c r="B494" s="116"/>
      <c r="C494" s="99" t="s">
        <v>18</v>
      </c>
      <c r="D494" s="62"/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K494" s="69"/>
      <c r="L494" s="69"/>
      <c r="M494" s="70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</row>
    <row r="495" spans="1:32" s="73" customFormat="1" ht="30" customHeight="1">
      <c r="A495" s="117"/>
      <c r="B495" s="116"/>
      <c r="C495" s="99" t="s">
        <v>152</v>
      </c>
      <c r="D495" s="62"/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K495" s="69"/>
      <c r="L495" s="69"/>
      <c r="M495" s="70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</row>
    <row r="496" spans="1:32" s="73" customFormat="1" ht="15.75" customHeight="1">
      <c r="A496" s="117"/>
      <c r="B496" s="116"/>
      <c r="C496" s="99" t="s">
        <v>153</v>
      </c>
      <c r="D496" s="62"/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K496" s="69"/>
      <c r="L496" s="69"/>
      <c r="M496" s="70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</row>
    <row r="497" spans="1:32" s="73" customFormat="1" ht="31.5" customHeight="1">
      <c r="A497" s="117"/>
      <c r="B497" s="116"/>
      <c r="C497" s="99" t="s">
        <v>154</v>
      </c>
      <c r="D497" s="62"/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K497" s="69"/>
      <c r="L497" s="69"/>
      <c r="M497" s="70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</row>
    <row r="498" spans="1:32" s="73" customFormat="1" ht="31.5" customHeight="1">
      <c r="A498" s="117"/>
      <c r="B498" s="116"/>
      <c r="C498" s="99" t="s">
        <v>238</v>
      </c>
      <c r="D498" s="62"/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K498" s="69"/>
      <c r="L498" s="69"/>
      <c r="M498" s="70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</row>
    <row r="499" spans="1:32" s="73" customFormat="1" ht="15" customHeight="1">
      <c r="A499" s="117" t="s">
        <v>190</v>
      </c>
      <c r="B499" s="116" t="s">
        <v>270</v>
      </c>
      <c r="C499" s="99" t="s">
        <v>43</v>
      </c>
      <c r="D499" s="62"/>
      <c r="E499" s="34">
        <f>E501</f>
        <v>1165</v>
      </c>
      <c r="F499" s="34">
        <f>F501</f>
        <v>305</v>
      </c>
      <c r="G499" s="34">
        <f>G501</f>
        <v>300</v>
      </c>
      <c r="H499" s="34">
        <f>H501</f>
        <v>280</v>
      </c>
      <c r="I499" s="34">
        <f>I501</f>
        <v>280</v>
      </c>
      <c r="K499" s="69"/>
      <c r="L499" s="69"/>
      <c r="M499" s="70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</row>
    <row r="500" spans="1:32" s="73" customFormat="1" ht="16.5" customHeight="1">
      <c r="A500" s="117"/>
      <c r="B500" s="116"/>
      <c r="C500" s="99" t="s">
        <v>16</v>
      </c>
      <c r="D500" s="62"/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K500" s="69"/>
      <c r="L500" s="69"/>
      <c r="M500" s="70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</row>
    <row r="501" spans="1:32" s="73" customFormat="1" ht="16.5" customHeight="1">
      <c r="A501" s="117"/>
      <c r="B501" s="116"/>
      <c r="C501" s="99" t="s">
        <v>17</v>
      </c>
      <c r="D501" s="62"/>
      <c r="E501" s="34">
        <f>E502+E503</f>
        <v>1165</v>
      </c>
      <c r="F501" s="34">
        <f>F502+F503</f>
        <v>305</v>
      </c>
      <c r="G501" s="34">
        <f>G502+G503</f>
        <v>300</v>
      </c>
      <c r="H501" s="34">
        <f>H502+H503</f>
        <v>280</v>
      </c>
      <c r="I501" s="34">
        <f>I502+I503</f>
        <v>280</v>
      </c>
      <c r="K501" s="69"/>
      <c r="L501" s="69"/>
      <c r="M501" s="70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</row>
    <row r="502" spans="1:32" s="73" customFormat="1" ht="15">
      <c r="A502" s="117"/>
      <c r="B502" s="116"/>
      <c r="C502" s="99" t="s">
        <v>17</v>
      </c>
      <c r="D502" s="62" t="s">
        <v>49</v>
      </c>
      <c r="E502" s="34">
        <f>F502+G502+H502+I502</f>
        <v>40</v>
      </c>
      <c r="F502" s="34">
        <v>40</v>
      </c>
      <c r="G502" s="34">
        <v>0</v>
      </c>
      <c r="H502" s="34">
        <v>0</v>
      </c>
      <c r="I502" s="34">
        <v>0</v>
      </c>
      <c r="K502" s="69"/>
      <c r="L502" s="69"/>
      <c r="M502" s="70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</row>
    <row r="503" spans="1:32" s="73" customFormat="1" ht="15">
      <c r="A503" s="117"/>
      <c r="B503" s="116"/>
      <c r="C503" s="99" t="s">
        <v>17</v>
      </c>
      <c r="D503" s="62" t="s">
        <v>54</v>
      </c>
      <c r="E503" s="34">
        <f>F503+G503+H503+I503</f>
        <v>1125</v>
      </c>
      <c r="F503" s="34">
        <v>265</v>
      </c>
      <c r="G503" s="34">
        <v>300</v>
      </c>
      <c r="H503" s="34">
        <v>280</v>
      </c>
      <c r="I503" s="34">
        <v>280</v>
      </c>
      <c r="K503" s="69"/>
      <c r="L503" s="69"/>
      <c r="M503" s="70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</row>
    <row r="504" spans="1:32" s="73" customFormat="1" ht="15">
      <c r="A504" s="117"/>
      <c r="B504" s="116"/>
      <c r="C504" s="99" t="s">
        <v>18</v>
      </c>
      <c r="D504" s="62"/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K504" s="69"/>
      <c r="L504" s="69"/>
      <c r="M504" s="70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</row>
    <row r="505" spans="1:32" s="73" customFormat="1" ht="31.5" customHeight="1">
      <c r="A505" s="117"/>
      <c r="B505" s="116"/>
      <c r="C505" s="99" t="s">
        <v>152</v>
      </c>
      <c r="D505" s="62"/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K505" s="69"/>
      <c r="L505" s="69"/>
      <c r="M505" s="70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</row>
    <row r="506" spans="1:32" s="73" customFormat="1" ht="18.75" customHeight="1">
      <c r="A506" s="117"/>
      <c r="B506" s="116"/>
      <c r="C506" s="99" t="s">
        <v>153</v>
      </c>
      <c r="D506" s="62"/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K506" s="69"/>
      <c r="L506" s="69"/>
      <c r="M506" s="70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</row>
    <row r="507" spans="1:32" s="73" customFormat="1" ht="30.75" customHeight="1">
      <c r="A507" s="117"/>
      <c r="B507" s="116"/>
      <c r="C507" s="99" t="s">
        <v>154</v>
      </c>
      <c r="D507" s="62"/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K507" s="69"/>
      <c r="L507" s="69"/>
      <c r="M507" s="70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</row>
    <row r="508" spans="1:32" s="73" customFormat="1" ht="30" customHeight="1">
      <c r="A508" s="117"/>
      <c r="B508" s="116"/>
      <c r="C508" s="99" t="s">
        <v>238</v>
      </c>
      <c r="D508" s="62"/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K508" s="69"/>
      <c r="L508" s="69"/>
      <c r="M508" s="70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</row>
    <row r="509" spans="1:32" s="73" customFormat="1" ht="15">
      <c r="A509" s="118" t="s">
        <v>248</v>
      </c>
      <c r="B509" s="116" t="s">
        <v>72</v>
      </c>
      <c r="C509" s="99" t="s">
        <v>43</v>
      </c>
      <c r="D509" s="62"/>
      <c r="E509" s="78">
        <f>E511</f>
        <v>340</v>
      </c>
      <c r="F509" s="78">
        <f>F511</f>
        <v>100</v>
      </c>
      <c r="G509" s="78">
        <f>G511</f>
        <v>100</v>
      </c>
      <c r="H509" s="78">
        <f>H511</f>
        <v>70</v>
      </c>
      <c r="I509" s="78">
        <f>I511</f>
        <v>70</v>
      </c>
      <c r="K509" s="69"/>
      <c r="L509" s="69"/>
      <c r="M509" s="70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</row>
    <row r="510" spans="1:32" s="73" customFormat="1" ht="17.25" customHeight="1">
      <c r="A510" s="117"/>
      <c r="B510" s="116"/>
      <c r="C510" s="99" t="s">
        <v>16</v>
      </c>
      <c r="D510" s="62"/>
      <c r="E510" s="78">
        <v>0</v>
      </c>
      <c r="F510" s="78">
        <v>0</v>
      </c>
      <c r="G510" s="78">
        <v>0</v>
      </c>
      <c r="H510" s="78">
        <v>0</v>
      </c>
      <c r="I510" s="78">
        <v>0</v>
      </c>
      <c r="K510" s="69"/>
      <c r="L510" s="69"/>
      <c r="M510" s="70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</row>
    <row r="511" spans="1:32" s="73" customFormat="1" ht="17.25" customHeight="1">
      <c r="A511" s="117"/>
      <c r="B511" s="116"/>
      <c r="C511" s="99" t="s">
        <v>17</v>
      </c>
      <c r="D511" s="62"/>
      <c r="E511" s="78">
        <f>E512+E513</f>
        <v>340</v>
      </c>
      <c r="F511" s="78">
        <f>F512+F513</f>
        <v>100</v>
      </c>
      <c r="G511" s="78">
        <f>G512+G513</f>
        <v>100</v>
      </c>
      <c r="H511" s="78">
        <f>H512+H513</f>
        <v>70</v>
      </c>
      <c r="I511" s="78">
        <f>I512+I513</f>
        <v>70</v>
      </c>
      <c r="K511" s="69"/>
      <c r="L511" s="69"/>
      <c r="M511" s="70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</row>
    <row r="512" spans="1:32" s="73" customFormat="1" ht="17.25" customHeight="1">
      <c r="A512" s="117"/>
      <c r="B512" s="116"/>
      <c r="C512" s="99" t="s">
        <v>17</v>
      </c>
      <c r="D512" s="62" t="s">
        <v>49</v>
      </c>
      <c r="E512" s="78">
        <f>F512+G512+H512+I512</f>
        <v>340</v>
      </c>
      <c r="F512" s="78">
        <v>100</v>
      </c>
      <c r="G512" s="78">
        <v>100</v>
      </c>
      <c r="H512" s="78">
        <v>70</v>
      </c>
      <c r="I512" s="78">
        <v>70</v>
      </c>
      <c r="K512" s="69"/>
      <c r="L512" s="69"/>
      <c r="M512" s="70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</row>
    <row r="513" spans="1:32" s="73" customFormat="1" ht="15">
      <c r="A513" s="117"/>
      <c r="B513" s="116"/>
      <c r="C513" s="99" t="s">
        <v>17</v>
      </c>
      <c r="D513" s="62" t="s">
        <v>50</v>
      </c>
      <c r="E513" s="78">
        <f>F513+G513+H513+I513</f>
        <v>0</v>
      </c>
      <c r="F513" s="78">
        <v>0</v>
      </c>
      <c r="G513" s="78">
        <v>0</v>
      </c>
      <c r="H513" s="78">
        <v>0</v>
      </c>
      <c r="I513" s="78">
        <v>0</v>
      </c>
      <c r="K513" s="69"/>
      <c r="L513" s="69"/>
      <c r="M513" s="70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</row>
    <row r="514" spans="1:32" s="73" customFormat="1" ht="15">
      <c r="A514" s="117"/>
      <c r="B514" s="116"/>
      <c r="C514" s="99" t="s">
        <v>18</v>
      </c>
      <c r="D514" s="62"/>
      <c r="E514" s="78">
        <v>0</v>
      </c>
      <c r="F514" s="78">
        <v>0</v>
      </c>
      <c r="G514" s="78">
        <v>0</v>
      </c>
      <c r="H514" s="78">
        <v>0</v>
      </c>
      <c r="I514" s="78">
        <v>0</v>
      </c>
      <c r="K514" s="69"/>
      <c r="L514" s="69"/>
      <c r="M514" s="70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</row>
    <row r="515" spans="1:32" s="73" customFormat="1" ht="30.75" customHeight="1">
      <c r="A515" s="117"/>
      <c r="B515" s="116"/>
      <c r="C515" s="99" t="s">
        <v>152</v>
      </c>
      <c r="D515" s="62"/>
      <c r="E515" s="78">
        <v>0</v>
      </c>
      <c r="F515" s="78">
        <v>0</v>
      </c>
      <c r="G515" s="78">
        <v>0</v>
      </c>
      <c r="H515" s="78">
        <v>0</v>
      </c>
      <c r="I515" s="78">
        <v>0</v>
      </c>
      <c r="K515" s="69"/>
      <c r="L515" s="69"/>
      <c r="M515" s="70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</row>
    <row r="516" spans="1:32" s="73" customFormat="1" ht="18" customHeight="1">
      <c r="A516" s="117"/>
      <c r="B516" s="116"/>
      <c r="C516" s="99" t="s">
        <v>153</v>
      </c>
      <c r="D516" s="62"/>
      <c r="E516" s="78">
        <v>0</v>
      </c>
      <c r="F516" s="78">
        <v>0</v>
      </c>
      <c r="G516" s="78">
        <v>0</v>
      </c>
      <c r="H516" s="78">
        <v>0</v>
      </c>
      <c r="I516" s="78">
        <v>0</v>
      </c>
      <c r="K516" s="69"/>
      <c r="L516" s="69"/>
      <c r="M516" s="70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</row>
    <row r="517" spans="1:32" s="73" customFormat="1" ht="30" customHeight="1">
      <c r="A517" s="117"/>
      <c r="B517" s="116"/>
      <c r="C517" s="99" t="s">
        <v>154</v>
      </c>
      <c r="D517" s="62"/>
      <c r="E517" s="78">
        <v>0</v>
      </c>
      <c r="F517" s="78">
        <v>0</v>
      </c>
      <c r="G517" s="78">
        <v>0</v>
      </c>
      <c r="H517" s="78">
        <v>0</v>
      </c>
      <c r="I517" s="78">
        <v>0</v>
      </c>
      <c r="K517" s="69"/>
      <c r="L517" s="69"/>
      <c r="M517" s="70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</row>
    <row r="518" spans="1:32" s="73" customFormat="1" ht="31.5" customHeight="1">
      <c r="A518" s="117"/>
      <c r="B518" s="116"/>
      <c r="C518" s="99" t="s">
        <v>238</v>
      </c>
      <c r="D518" s="62"/>
      <c r="E518" s="78">
        <v>0</v>
      </c>
      <c r="F518" s="78">
        <v>0</v>
      </c>
      <c r="G518" s="78">
        <v>0</v>
      </c>
      <c r="H518" s="78">
        <v>0</v>
      </c>
      <c r="I518" s="78">
        <v>0</v>
      </c>
      <c r="K518" s="69"/>
      <c r="L518" s="69"/>
      <c r="M518" s="70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</row>
    <row r="519" spans="1:32" s="73" customFormat="1" ht="15">
      <c r="A519" s="117" t="s">
        <v>249</v>
      </c>
      <c r="B519" s="116" t="s">
        <v>73</v>
      </c>
      <c r="C519" s="99" t="s">
        <v>43</v>
      </c>
      <c r="D519" s="62"/>
      <c r="E519" s="34">
        <f>E521</f>
        <v>6103.0988</v>
      </c>
      <c r="F519" s="34">
        <f>F521</f>
        <v>1403.0988</v>
      </c>
      <c r="G519" s="34">
        <f>G521</f>
        <v>1500</v>
      </c>
      <c r="H519" s="34">
        <f>H521</f>
        <v>1500</v>
      </c>
      <c r="I519" s="34">
        <f>I521</f>
        <v>1700</v>
      </c>
      <c r="K519" s="69"/>
      <c r="L519" s="69"/>
      <c r="M519" s="70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</row>
    <row r="520" spans="1:32" s="73" customFormat="1" ht="17.25" customHeight="1">
      <c r="A520" s="117"/>
      <c r="B520" s="116"/>
      <c r="C520" s="99" t="s">
        <v>16</v>
      </c>
      <c r="D520" s="62"/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K520" s="69"/>
      <c r="L520" s="69"/>
      <c r="M520" s="70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</row>
    <row r="521" spans="1:32" s="73" customFormat="1" ht="17.25" customHeight="1">
      <c r="A521" s="117"/>
      <c r="B521" s="116"/>
      <c r="C521" s="99" t="s">
        <v>17</v>
      </c>
      <c r="D521" s="62"/>
      <c r="E521" s="34">
        <f>E522+E523</f>
        <v>6103.0988</v>
      </c>
      <c r="F521" s="34">
        <f>F522+F523</f>
        <v>1403.0988</v>
      </c>
      <c r="G521" s="34">
        <f>G522+G523</f>
        <v>1500</v>
      </c>
      <c r="H521" s="34">
        <f>H522+H523</f>
        <v>1500</v>
      </c>
      <c r="I521" s="34">
        <f>I522+I523</f>
        <v>1700</v>
      </c>
      <c r="K521" s="69"/>
      <c r="L521" s="69"/>
      <c r="M521" s="70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</row>
    <row r="522" spans="1:32" s="73" customFormat="1" ht="17.25" customHeight="1">
      <c r="A522" s="117"/>
      <c r="B522" s="116"/>
      <c r="C522" s="99" t="s">
        <v>17</v>
      </c>
      <c r="D522" s="62" t="s">
        <v>52</v>
      </c>
      <c r="E522" s="34">
        <f>F522+G522+H522+I522</f>
        <v>2196.5987999999998</v>
      </c>
      <c r="F522" s="34">
        <v>696.5988</v>
      </c>
      <c r="G522" s="34">
        <v>500</v>
      </c>
      <c r="H522" s="34">
        <v>500</v>
      </c>
      <c r="I522" s="34">
        <v>500</v>
      </c>
      <c r="K522" s="69"/>
      <c r="L522" s="69"/>
      <c r="M522" s="70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</row>
    <row r="523" spans="1:32" s="73" customFormat="1" ht="15">
      <c r="A523" s="117"/>
      <c r="B523" s="116"/>
      <c r="C523" s="99" t="s">
        <v>17</v>
      </c>
      <c r="D523" s="91" t="s">
        <v>68</v>
      </c>
      <c r="E523" s="34">
        <f>F523+G523+H523+I523</f>
        <v>3906.5</v>
      </c>
      <c r="F523" s="34">
        <v>706.5</v>
      </c>
      <c r="G523" s="34">
        <v>1000</v>
      </c>
      <c r="H523" s="34">
        <v>1000</v>
      </c>
      <c r="I523" s="34">
        <v>1200</v>
      </c>
      <c r="K523" s="69"/>
      <c r="L523" s="69"/>
      <c r="M523" s="70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</row>
    <row r="524" spans="1:32" s="73" customFormat="1" ht="15">
      <c r="A524" s="117"/>
      <c r="B524" s="116"/>
      <c r="C524" s="99" t="s">
        <v>18</v>
      </c>
      <c r="D524" s="91"/>
      <c r="E524" s="34">
        <v>0</v>
      </c>
      <c r="F524" s="34">
        <v>0</v>
      </c>
      <c r="G524" s="34">
        <v>0</v>
      </c>
      <c r="H524" s="34">
        <v>0</v>
      </c>
      <c r="I524" s="34">
        <v>0</v>
      </c>
      <c r="K524" s="69"/>
      <c r="L524" s="69"/>
      <c r="M524" s="70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</row>
    <row r="525" spans="1:32" s="73" customFormat="1" ht="30" customHeight="1">
      <c r="A525" s="117"/>
      <c r="B525" s="116"/>
      <c r="C525" s="99" t="s">
        <v>152</v>
      </c>
      <c r="D525" s="91"/>
      <c r="E525" s="34">
        <v>0</v>
      </c>
      <c r="F525" s="34">
        <v>0</v>
      </c>
      <c r="G525" s="34">
        <v>0</v>
      </c>
      <c r="H525" s="34">
        <v>0</v>
      </c>
      <c r="I525" s="34">
        <v>0</v>
      </c>
      <c r="K525" s="69"/>
      <c r="L525" s="69"/>
      <c r="M525" s="70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</row>
    <row r="526" spans="1:32" s="73" customFormat="1" ht="18" customHeight="1">
      <c r="A526" s="117"/>
      <c r="B526" s="116"/>
      <c r="C526" s="99" t="s">
        <v>153</v>
      </c>
      <c r="D526" s="91"/>
      <c r="E526" s="34">
        <v>0</v>
      </c>
      <c r="F526" s="34">
        <v>0</v>
      </c>
      <c r="G526" s="34">
        <v>0</v>
      </c>
      <c r="H526" s="34">
        <v>0</v>
      </c>
      <c r="I526" s="34">
        <v>0</v>
      </c>
      <c r="K526" s="69"/>
      <c r="L526" s="69"/>
      <c r="M526" s="70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</row>
    <row r="527" spans="1:32" s="73" customFormat="1" ht="30" customHeight="1">
      <c r="A527" s="117"/>
      <c r="B527" s="116"/>
      <c r="C527" s="99" t="s">
        <v>154</v>
      </c>
      <c r="D527" s="91"/>
      <c r="E527" s="34">
        <v>0</v>
      </c>
      <c r="F527" s="34">
        <v>0</v>
      </c>
      <c r="G527" s="34">
        <v>0</v>
      </c>
      <c r="H527" s="34">
        <v>0</v>
      </c>
      <c r="I527" s="34">
        <v>0</v>
      </c>
      <c r="K527" s="69"/>
      <c r="L527" s="69"/>
      <c r="M527" s="70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</row>
    <row r="528" spans="1:32" s="73" customFormat="1" ht="30.75" customHeight="1">
      <c r="A528" s="117"/>
      <c r="B528" s="116"/>
      <c r="C528" s="99" t="s">
        <v>238</v>
      </c>
      <c r="D528" s="91"/>
      <c r="E528" s="34">
        <v>0</v>
      </c>
      <c r="F528" s="34">
        <v>0</v>
      </c>
      <c r="G528" s="34">
        <v>0</v>
      </c>
      <c r="H528" s="34">
        <v>0</v>
      </c>
      <c r="I528" s="34">
        <v>0</v>
      </c>
      <c r="K528" s="69"/>
      <c r="L528" s="69"/>
      <c r="M528" s="70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</row>
    <row r="529" spans="1:32" s="73" customFormat="1" ht="15.75" customHeight="1">
      <c r="A529" s="117" t="s">
        <v>75</v>
      </c>
      <c r="B529" s="115" t="s">
        <v>274</v>
      </c>
      <c r="C529" s="99" t="s">
        <v>43</v>
      </c>
      <c r="D529" s="74"/>
      <c r="E529" s="63">
        <f>SUM(F529:I529)</f>
        <v>10963.8</v>
      </c>
      <c r="F529" s="63">
        <f>SUM(F530:F536)</f>
        <v>2813.8</v>
      </c>
      <c r="G529" s="63">
        <f>SUM(G530:G536)</f>
        <v>3370</v>
      </c>
      <c r="H529" s="63">
        <f>SUM(H530:H536)</f>
        <v>2180</v>
      </c>
      <c r="I529" s="63">
        <f>SUM(I530:I536)</f>
        <v>2600</v>
      </c>
      <c r="K529" s="69"/>
      <c r="L529" s="69"/>
      <c r="M529" s="70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</row>
    <row r="530" spans="1:32" s="73" customFormat="1" ht="15" customHeight="1">
      <c r="A530" s="117"/>
      <c r="B530" s="115"/>
      <c r="C530" s="99" t="s">
        <v>16</v>
      </c>
      <c r="D530" s="74"/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K530" s="69"/>
      <c r="L530" s="69"/>
      <c r="M530" s="70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</row>
    <row r="531" spans="1:32" s="73" customFormat="1" ht="15">
      <c r="A531" s="117"/>
      <c r="B531" s="115"/>
      <c r="C531" s="99" t="s">
        <v>17</v>
      </c>
      <c r="D531" s="62" t="s">
        <v>48</v>
      </c>
      <c r="E531" s="63">
        <f>SUM(F531:I531)</f>
        <v>9908.8</v>
      </c>
      <c r="F531" s="63">
        <f aca="true" t="shared" si="35" ref="F531:I532">F539+F547+F555</f>
        <v>2608.8</v>
      </c>
      <c r="G531" s="63">
        <f t="shared" si="35"/>
        <v>2900</v>
      </c>
      <c r="H531" s="63">
        <f t="shared" si="35"/>
        <v>2000</v>
      </c>
      <c r="I531" s="63">
        <f t="shared" si="35"/>
        <v>2400</v>
      </c>
      <c r="K531" s="69"/>
      <c r="L531" s="69"/>
      <c r="M531" s="70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</row>
    <row r="532" spans="1:32" s="73" customFormat="1" ht="15">
      <c r="A532" s="117"/>
      <c r="B532" s="115"/>
      <c r="C532" s="99" t="s">
        <v>18</v>
      </c>
      <c r="D532" s="62"/>
      <c r="E532" s="63">
        <f>SUM(F532:I532)</f>
        <v>1055</v>
      </c>
      <c r="F532" s="63">
        <f t="shared" si="35"/>
        <v>205</v>
      </c>
      <c r="G532" s="63">
        <f t="shared" si="35"/>
        <v>470</v>
      </c>
      <c r="H532" s="63">
        <f t="shared" si="35"/>
        <v>180</v>
      </c>
      <c r="I532" s="63">
        <f t="shared" si="35"/>
        <v>200</v>
      </c>
      <c r="K532" s="69"/>
      <c r="L532" s="69"/>
      <c r="M532" s="70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</row>
    <row r="533" spans="1:32" s="73" customFormat="1" ht="33" customHeight="1">
      <c r="A533" s="117"/>
      <c r="B533" s="115"/>
      <c r="C533" s="99" t="s">
        <v>152</v>
      </c>
      <c r="D533" s="62"/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K533" s="69"/>
      <c r="L533" s="69"/>
      <c r="M533" s="70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</row>
    <row r="534" spans="1:32" s="73" customFormat="1" ht="16.5" customHeight="1">
      <c r="A534" s="117"/>
      <c r="B534" s="115"/>
      <c r="C534" s="99" t="s">
        <v>153</v>
      </c>
      <c r="D534" s="62"/>
      <c r="E534" s="63">
        <v>0</v>
      </c>
      <c r="F534" s="63">
        <v>0</v>
      </c>
      <c r="G534" s="63">
        <v>0</v>
      </c>
      <c r="H534" s="63">
        <v>0</v>
      </c>
      <c r="I534" s="63">
        <v>0</v>
      </c>
      <c r="K534" s="69"/>
      <c r="L534" s="69"/>
      <c r="M534" s="70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</row>
    <row r="535" spans="1:32" s="73" customFormat="1" ht="30.75" customHeight="1">
      <c r="A535" s="117"/>
      <c r="B535" s="115"/>
      <c r="C535" s="99" t="s">
        <v>154</v>
      </c>
      <c r="D535" s="62"/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K535" s="69"/>
      <c r="L535" s="69"/>
      <c r="M535" s="70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</row>
    <row r="536" spans="1:32" s="73" customFormat="1" ht="30.75" customHeight="1">
      <c r="A536" s="117"/>
      <c r="B536" s="115"/>
      <c r="C536" s="99" t="s">
        <v>238</v>
      </c>
      <c r="D536" s="62"/>
      <c r="E536" s="63">
        <v>0</v>
      </c>
      <c r="F536" s="63">
        <v>0</v>
      </c>
      <c r="G536" s="63">
        <v>0</v>
      </c>
      <c r="H536" s="63">
        <v>0</v>
      </c>
      <c r="I536" s="63">
        <v>0</v>
      </c>
      <c r="K536" s="69"/>
      <c r="L536" s="69"/>
      <c r="M536" s="70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</row>
    <row r="537" spans="1:32" s="73" customFormat="1" ht="15">
      <c r="A537" s="118" t="s">
        <v>76</v>
      </c>
      <c r="B537" s="115" t="s">
        <v>232</v>
      </c>
      <c r="C537" s="99" t="s">
        <v>43</v>
      </c>
      <c r="D537" s="74"/>
      <c r="E537" s="63">
        <f>SUM(F537:I537)</f>
        <v>6363.8</v>
      </c>
      <c r="F537" s="63">
        <f>F539+F540</f>
        <v>1763.8</v>
      </c>
      <c r="G537" s="63">
        <f>SUM(G538:G544)</f>
        <v>2200</v>
      </c>
      <c r="H537" s="63">
        <f>SUM(H538:H544)</f>
        <v>1000</v>
      </c>
      <c r="I537" s="63">
        <f>SUM(I538:I544)</f>
        <v>1400</v>
      </c>
      <c r="K537" s="69"/>
      <c r="L537" s="69"/>
      <c r="M537" s="70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</row>
    <row r="538" spans="1:32" s="73" customFormat="1" ht="18" customHeight="1">
      <c r="A538" s="117"/>
      <c r="B538" s="115"/>
      <c r="C538" s="99" t="s">
        <v>16</v>
      </c>
      <c r="D538" s="74"/>
      <c r="E538" s="63">
        <v>0</v>
      </c>
      <c r="F538" s="63">
        <v>0</v>
      </c>
      <c r="G538" s="63">
        <v>0</v>
      </c>
      <c r="H538" s="63">
        <v>0</v>
      </c>
      <c r="I538" s="63">
        <v>0</v>
      </c>
      <c r="K538" s="69"/>
      <c r="L538" s="69"/>
      <c r="M538" s="70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</row>
    <row r="539" spans="1:32" s="73" customFormat="1" ht="15">
      <c r="A539" s="117"/>
      <c r="B539" s="115"/>
      <c r="C539" s="99" t="s">
        <v>17</v>
      </c>
      <c r="D539" s="62" t="s">
        <v>48</v>
      </c>
      <c r="E539" s="63">
        <f>SUM(F539:I539)</f>
        <v>5858.8</v>
      </c>
      <c r="F539" s="63">
        <v>1558.8</v>
      </c>
      <c r="G539" s="63">
        <v>1900</v>
      </c>
      <c r="H539" s="63">
        <v>1000</v>
      </c>
      <c r="I539" s="63">
        <v>1400</v>
      </c>
      <c r="K539" s="69"/>
      <c r="L539" s="69"/>
      <c r="M539" s="70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</row>
    <row r="540" spans="1:32" s="73" customFormat="1" ht="15">
      <c r="A540" s="117"/>
      <c r="B540" s="115"/>
      <c r="C540" s="99" t="s">
        <v>18</v>
      </c>
      <c r="D540" s="62"/>
      <c r="E540" s="63">
        <f>SUM(F540:I540)</f>
        <v>505</v>
      </c>
      <c r="F540" s="63">
        <v>205</v>
      </c>
      <c r="G540" s="63">
        <v>300</v>
      </c>
      <c r="H540" s="63">
        <v>0</v>
      </c>
      <c r="I540" s="63">
        <v>0</v>
      </c>
      <c r="K540" s="69"/>
      <c r="L540" s="69"/>
      <c r="M540" s="70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</row>
    <row r="541" spans="1:32" s="73" customFormat="1" ht="32.25" customHeight="1">
      <c r="A541" s="117"/>
      <c r="B541" s="115"/>
      <c r="C541" s="99" t="s">
        <v>152</v>
      </c>
      <c r="D541" s="62"/>
      <c r="E541" s="63">
        <v>0</v>
      </c>
      <c r="F541" s="63">
        <v>0</v>
      </c>
      <c r="G541" s="63">
        <v>0</v>
      </c>
      <c r="H541" s="63">
        <v>0</v>
      </c>
      <c r="I541" s="63">
        <v>0</v>
      </c>
      <c r="K541" s="69"/>
      <c r="L541" s="69"/>
      <c r="M541" s="70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</row>
    <row r="542" spans="1:32" s="73" customFormat="1" ht="15.75" customHeight="1">
      <c r="A542" s="117"/>
      <c r="B542" s="115"/>
      <c r="C542" s="99" t="s">
        <v>153</v>
      </c>
      <c r="D542" s="62"/>
      <c r="E542" s="63">
        <v>0</v>
      </c>
      <c r="F542" s="63">
        <v>0</v>
      </c>
      <c r="G542" s="63">
        <v>0</v>
      </c>
      <c r="H542" s="63">
        <v>0</v>
      </c>
      <c r="I542" s="63">
        <v>0</v>
      </c>
      <c r="K542" s="69"/>
      <c r="L542" s="69"/>
      <c r="M542" s="70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</row>
    <row r="543" spans="1:32" s="73" customFormat="1" ht="30.75" customHeight="1">
      <c r="A543" s="117"/>
      <c r="B543" s="115"/>
      <c r="C543" s="99" t="s">
        <v>154</v>
      </c>
      <c r="D543" s="62"/>
      <c r="E543" s="63">
        <v>0</v>
      </c>
      <c r="F543" s="63">
        <v>0</v>
      </c>
      <c r="G543" s="63">
        <v>0</v>
      </c>
      <c r="H543" s="63">
        <v>0</v>
      </c>
      <c r="I543" s="63">
        <v>0</v>
      </c>
      <c r="K543" s="69"/>
      <c r="L543" s="69"/>
      <c r="M543" s="70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</row>
    <row r="544" spans="1:32" s="73" customFormat="1" ht="30" customHeight="1">
      <c r="A544" s="117"/>
      <c r="B544" s="115"/>
      <c r="C544" s="99" t="s">
        <v>238</v>
      </c>
      <c r="D544" s="62"/>
      <c r="E544" s="63">
        <v>0</v>
      </c>
      <c r="F544" s="63">
        <v>0</v>
      </c>
      <c r="G544" s="63">
        <v>0</v>
      </c>
      <c r="H544" s="63">
        <v>0</v>
      </c>
      <c r="I544" s="63">
        <v>0</v>
      </c>
      <c r="K544" s="69"/>
      <c r="L544" s="69"/>
      <c r="M544" s="70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</row>
    <row r="545" spans="1:32" s="73" customFormat="1" ht="15">
      <c r="A545" s="114" t="s">
        <v>251</v>
      </c>
      <c r="B545" s="115" t="s">
        <v>233</v>
      </c>
      <c r="C545" s="99" t="s">
        <v>43</v>
      </c>
      <c r="D545" s="62"/>
      <c r="E545" s="63">
        <f>E547</f>
        <v>4000</v>
      </c>
      <c r="F545" s="63">
        <f>F547</f>
        <v>1000</v>
      </c>
      <c r="G545" s="63">
        <f>G547</f>
        <v>1000</v>
      </c>
      <c r="H545" s="63">
        <f>H547+H548</f>
        <v>1180</v>
      </c>
      <c r="I545" s="63">
        <f>I547</f>
        <v>1000</v>
      </c>
      <c r="K545" s="69"/>
      <c r="L545" s="69"/>
      <c r="M545" s="70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</row>
    <row r="546" spans="1:32" s="73" customFormat="1" ht="14.25" customHeight="1">
      <c r="A546" s="114"/>
      <c r="B546" s="115"/>
      <c r="C546" s="99" t="s">
        <v>16</v>
      </c>
      <c r="D546" s="62"/>
      <c r="E546" s="63">
        <v>0</v>
      </c>
      <c r="F546" s="63">
        <v>0</v>
      </c>
      <c r="G546" s="63">
        <v>0</v>
      </c>
      <c r="H546" s="63">
        <v>0</v>
      </c>
      <c r="I546" s="63">
        <v>0</v>
      </c>
      <c r="K546" s="69"/>
      <c r="L546" s="69"/>
      <c r="M546" s="70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</row>
    <row r="547" spans="1:32" s="73" customFormat="1" ht="15">
      <c r="A547" s="114"/>
      <c r="B547" s="115"/>
      <c r="C547" s="99" t="s">
        <v>17</v>
      </c>
      <c r="D547" s="62" t="s">
        <v>48</v>
      </c>
      <c r="E547" s="63">
        <f>SUM(F547:I547)</f>
        <v>4000</v>
      </c>
      <c r="F547" s="63">
        <v>1000</v>
      </c>
      <c r="G547" s="63">
        <v>1000</v>
      </c>
      <c r="H547" s="63">
        <v>1000</v>
      </c>
      <c r="I547" s="63">
        <v>1000</v>
      </c>
      <c r="K547" s="69"/>
      <c r="L547" s="69"/>
      <c r="M547" s="70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</row>
    <row r="548" spans="1:32" s="73" customFormat="1" ht="15">
      <c r="A548" s="114"/>
      <c r="B548" s="115"/>
      <c r="C548" s="99" t="s">
        <v>18</v>
      </c>
      <c r="D548" s="62"/>
      <c r="E548" s="63">
        <v>0</v>
      </c>
      <c r="F548" s="63">
        <v>0</v>
      </c>
      <c r="G548" s="63">
        <v>170</v>
      </c>
      <c r="H548" s="63">
        <v>180</v>
      </c>
      <c r="I548" s="63">
        <v>200</v>
      </c>
      <c r="K548" s="69"/>
      <c r="L548" s="69"/>
      <c r="M548" s="70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</row>
    <row r="549" spans="1:32" s="73" customFormat="1" ht="31.5" customHeight="1">
      <c r="A549" s="114"/>
      <c r="B549" s="115"/>
      <c r="C549" s="99" t="s">
        <v>152</v>
      </c>
      <c r="D549" s="62"/>
      <c r="E549" s="63">
        <v>0</v>
      </c>
      <c r="F549" s="63">
        <v>0</v>
      </c>
      <c r="G549" s="63">
        <v>0</v>
      </c>
      <c r="H549" s="63">
        <v>0</v>
      </c>
      <c r="I549" s="63">
        <v>0</v>
      </c>
      <c r="K549" s="69"/>
      <c r="L549" s="69"/>
      <c r="M549" s="70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</row>
    <row r="550" spans="1:32" s="73" customFormat="1" ht="15" customHeight="1">
      <c r="A550" s="114"/>
      <c r="B550" s="115"/>
      <c r="C550" s="99" t="s">
        <v>153</v>
      </c>
      <c r="D550" s="62"/>
      <c r="E550" s="63">
        <v>0</v>
      </c>
      <c r="F550" s="63">
        <v>0</v>
      </c>
      <c r="G550" s="63">
        <v>0</v>
      </c>
      <c r="H550" s="63">
        <v>0</v>
      </c>
      <c r="I550" s="63">
        <v>0</v>
      </c>
      <c r="K550" s="69"/>
      <c r="L550" s="69"/>
      <c r="M550" s="70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</row>
    <row r="551" spans="1:32" s="73" customFormat="1" ht="30" customHeight="1">
      <c r="A551" s="114"/>
      <c r="B551" s="115"/>
      <c r="C551" s="99" t="s">
        <v>154</v>
      </c>
      <c r="D551" s="62"/>
      <c r="E551" s="63">
        <v>0</v>
      </c>
      <c r="F551" s="63">
        <v>0</v>
      </c>
      <c r="G551" s="63">
        <v>0</v>
      </c>
      <c r="H551" s="63">
        <v>0</v>
      </c>
      <c r="I551" s="63">
        <v>0</v>
      </c>
      <c r="K551" s="69"/>
      <c r="L551" s="69"/>
      <c r="M551" s="70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</row>
    <row r="552" spans="1:32" s="73" customFormat="1" ht="33" customHeight="1">
      <c r="A552" s="114"/>
      <c r="B552" s="115"/>
      <c r="C552" s="99" t="s">
        <v>238</v>
      </c>
      <c r="D552" s="62"/>
      <c r="E552" s="63">
        <v>0</v>
      </c>
      <c r="F552" s="63">
        <v>0</v>
      </c>
      <c r="G552" s="63">
        <v>0</v>
      </c>
      <c r="H552" s="63">
        <v>0</v>
      </c>
      <c r="I552" s="63">
        <v>0</v>
      </c>
      <c r="K552" s="69"/>
      <c r="L552" s="69"/>
      <c r="M552" s="70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</row>
    <row r="553" spans="1:32" s="73" customFormat="1" ht="15">
      <c r="A553" s="114" t="s">
        <v>250</v>
      </c>
      <c r="B553" s="116" t="s">
        <v>204</v>
      </c>
      <c r="C553" s="99" t="s">
        <v>43</v>
      </c>
      <c r="D553" s="62"/>
      <c r="E553" s="63">
        <f>E555</f>
        <v>50</v>
      </c>
      <c r="F553" s="63">
        <f>F555</f>
        <v>50</v>
      </c>
      <c r="G553" s="63">
        <f>G555</f>
        <v>0</v>
      </c>
      <c r="H553" s="63">
        <f>H555</f>
        <v>0</v>
      </c>
      <c r="I553" s="63">
        <f>I555</f>
        <v>0</v>
      </c>
      <c r="K553" s="69"/>
      <c r="L553" s="69"/>
      <c r="M553" s="70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</row>
    <row r="554" spans="1:9" ht="16.5" customHeight="1">
      <c r="A554" s="114"/>
      <c r="B554" s="116"/>
      <c r="C554" s="99" t="s">
        <v>16</v>
      </c>
      <c r="D554" s="62"/>
      <c r="E554" s="63">
        <v>0</v>
      </c>
      <c r="F554" s="63">
        <v>0</v>
      </c>
      <c r="G554" s="63">
        <v>0</v>
      </c>
      <c r="H554" s="63">
        <v>0</v>
      </c>
      <c r="I554" s="63">
        <v>0</v>
      </c>
    </row>
    <row r="555" spans="1:9" ht="15">
      <c r="A555" s="114"/>
      <c r="B555" s="116"/>
      <c r="C555" s="99" t="s">
        <v>17</v>
      </c>
      <c r="D555" s="62" t="s">
        <v>48</v>
      </c>
      <c r="E555" s="63">
        <f>SUM(F555:I555)</f>
        <v>50</v>
      </c>
      <c r="F555" s="63">
        <v>50</v>
      </c>
      <c r="G555" s="63">
        <v>0</v>
      </c>
      <c r="H555" s="63">
        <v>0</v>
      </c>
      <c r="I555" s="63">
        <v>0</v>
      </c>
    </row>
    <row r="556" spans="1:9" ht="15">
      <c r="A556" s="114"/>
      <c r="B556" s="116"/>
      <c r="C556" s="99" t="s">
        <v>18</v>
      </c>
      <c r="D556" s="62"/>
      <c r="E556" s="63">
        <v>0</v>
      </c>
      <c r="F556" s="63">
        <v>0</v>
      </c>
      <c r="G556" s="63">
        <v>0</v>
      </c>
      <c r="H556" s="63">
        <v>0</v>
      </c>
      <c r="I556" s="63">
        <v>0</v>
      </c>
    </row>
    <row r="557" spans="1:9" ht="29.25" customHeight="1">
      <c r="A557" s="114"/>
      <c r="B557" s="116"/>
      <c r="C557" s="99" t="s">
        <v>152</v>
      </c>
      <c r="D557" s="62"/>
      <c r="E557" s="63">
        <v>0</v>
      </c>
      <c r="F557" s="63">
        <v>0</v>
      </c>
      <c r="G557" s="63">
        <v>0</v>
      </c>
      <c r="H557" s="63">
        <v>0</v>
      </c>
      <c r="I557" s="63">
        <v>0</v>
      </c>
    </row>
    <row r="558" spans="1:9" ht="15.75" customHeight="1">
      <c r="A558" s="114"/>
      <c r="B558" s="116"/>
      <c r="C558" s="99" t="s">
        <v>153</v>
      </c>
      <c r="D558" s="62"/>
      <c r="E558" s="63">
        <v>0</v>
      </c>
      <c r="F558" s="63">
        <v>0</v>
      </c>
      <c r="G558" s="63">
        <v>0</v>
      </c>
      <c r="H558" s="63">
        <v>0</v>
      </c>
      <c r="I558" s="63">
        <v>0</v>
      </c>
    </row>
    <row r="559" spans="1:9" ht="31.5" customHeight="1">
      <c r="A559" s="114"/>
      <c r="B559" s="116"/>
      <c r="C559" s="99" t="s">
        <v>154</v>
      </c>
      <c r="D559" s="62"/>
      <c r="E559" s="63">
        <v>0</v>
      </c>
      <c r="F559" s="63">
        <v>0</v>
      </c>
      <c r="G559" s="63">
        <v>0</v>
      </c>
      <c r="H559" s="63">
        <v>0</v>
      </c>
      <c r="I559" s="63">
        <v>0</v>
      </c>
    </row>
    <row r="560" spans="1:9" ht="30.75" customHeight="1">
      <c r="A560" s="114"/>
      <c r="B560" s="116"/>
      <c r="C560" s="99" t="s">
        <v>238</v>
      </c>
      <c r="D560" s="62"/>
      <c r="E560" s="63">
        <v>0</v>
      </c>
      <c r="F560" s="63">
        <v>0</v>
      </c>
      <c r="G560" s="63">
        <v>0</v>
      </c>
      <c r="H560" s="63">
        <v>0</v>
      </c>
      <c r="I560" s="63">
        <v>0</v>
      </c>
    </row>
    <row r="561" spans="8:12" ht="18.75">
      <c r="H561" s="70"/>
      <c r="I561" s="95" t="s">
        <v>240</v>
      </c>
      <c r="J561" s="68"/>
      <c r="K561" s="70"/>
      <c r="L561" s="70"/>
    </row>
    <row r="562" spans="8:12" ht="15">
      <c r="H562" s="70"/>
      <c r="I562" s="70"/>
      <c r="J562" s="68"/>
      <c r="K562" s="70"/>
      <c r="L562" s="70"/>
    </row>
    <row r="563" spans="8:12" ht="15">
      <c r="H563" s="70"/>
      <c r="I563" s="70"/>
      <c r="J563" s="68"/>
      <c r="K563" s="70"/>
      <c r="L563" s="70"/>
    </row>
    <row r="564" spans="8:12" ht="15">
      <c r="H564" s="70"/>
      <c r="I564" s="70"/>
      <c r="J564" s="68"/>
      <c r="K564" s="70"/>
      <c r="L564" s="70"/>
    </row>
    <row r="565" spans="8:12" ht="15">
      <c r="H565" s="70"/>
      <c r="I565" s="70"/>
      <c r="J565" s="68"/>
      <c r="K565" s="70"/>
      <c r="L565" s="70"/>
    </row>
    <row r="566" spans="8:12" ht="15">
      <c r="H566" s="70"/>
      <c r="I566" s="70"/>
      <c r="J566" s="68"/>
      <c r="K566" s="70"/>
      <c r="L566" s="70"/>
    </row>
    <row r="567" spans="8:12" ht="15">
      <c r="H567" s="70"/>
      <c r="I567" s="70"/>
      <c r="J567" s="68"/>
      <c r="K567" s="70"/>
      <c r="L567" s="70"/>
    </row>
    <row r="568" spans="8:12" ht="15">
      <c r="H568" s="70"/>
      <c r="I568" s="70"/>
      <c r="J568" s="68"/>
      <c r="K568" s="70"/>
      <c r="L568" s="70"/>
    </row>
    <row r="569" spans="8:12" ht="15">
      <c r="H569" s="70"/>
      <c r="I569" s="70"/>
      <c r="J569" s="68"/>
      <c r="K569" s="70"/>
      <c r="L569" s="70"/>
    </row>
    <row r="570" spans="8:12" ht="15">
      <c r="H570" s="70"/>
      <c r="I570" s="70"/>
      <c r="J570" s="68"/>
      <c r="K570" s="70"/>
      <c r="L570" s="70"/>
    </row>
    <row r="571" spans="8:12" ht="15">
      <c r="H571" s="70"/>
      <c r="I571" s="70"/>
      <c r="J571" s="68"/>
      <c r="K571" s="70"/>
      <c r="L571" s="70"/>
    </row>
    <row r="572" spans="8:12" ht="15">
      <c r="H572" s="70"/>
      <c r="I572" s="70"/>
      <c r="J572" s="68"/>
      <c r="K572" s="70"/>
      <c r="L572" s="70"/>
    </row>
    <row r="573" spans="8:12" ht="15">
      <c r="H573" s="70"/>
      <c r="I573" s="70"/>
      <c r="J573" s="68"/>
      <c r="K573" s="70"/>
      <c r="L573" s="70"/>
    </row>
    <row r="574" spans="8:12" ht="15">
      <c r="H574" s="70"/>
      <c r="I574" s="70"/>
      <c r="J574" s="68"/>
      <c r="K574" s="70"/>
      <c r="L574" s="70"/>
    </row>
    <row r="575" spans="8:12" ht="15">
      <c r="H575" s="70"/>
      <c r="I575" s="70"/>
      <c r="J575" s="68"/>
      <c r="K575" s="70"/>
      <c r="L575" s="70"/>
    </row>
    <row r="576" spans="8:12" ht="15">
      <c r="H576" s="70"/>
      <c r="I576" s="70"/>
      <c r="J576" s="68"/>
      <c r="K576" s="70"/>
      <c r="L576" s="70"/>
    </row>
    <row r="577" spans="8:12" ht="15">
      <c r="H577" s="70"/>
      <c r="I577" s="70"/>
      <c r="J577" s="68"/>
      <c r="K577" s="70"/>
      <c r="L577" s="70"/>
    </row>
    <row r="578" spans="8:12" ht="15">
      <c r="H578" s="70"/>
      <c r="I578" s="70"/>
      <c r="J578" s="68"/>
      <c r="K578" s="70"/>
      <c r="L578" s="70"/>
    </row>
    <row r="579" spans="8:12" ht="15">
      <c r="H579" s="70"/>
      <c r="I579" s="70"/>
      <c r="J579" s="68"/>
      <c r="K579" s="70"/>
      <c r="L579" s="70"/>
    </row>
    <row r="580" spans="8:12" ht="15">
      <c r="H580" s="70"/>
      <c r="I580" s="70"/>
      <c r="J580" s="68"/>
      <c r="K580" s="70"/>
      <c r="L580" s="70"/>
    </row>
    <row r="581" spans="8:12" ht="15">
      <c r="H581" s="70"/>
      <c r="I581" s="70"/>
      <c r="J581" s="68"/>
      <c r="K581" s="70"/>
      <c r="L581" s="70"/>
    </row>
    <row r="582" spans="8:12" ht="15">
      <c r="H582" s="70"/>
      <c r="I582" s="70"/>
      <c r="J582" s="68"/>
      <c r="K582" s="70"/>
      <c r="L582" s="70"/>
    </row>
    <row r="583" spans="8:12" ht="15">
      <c r="H583" s="70"/>
      <c r="I583" s="70"/>
      <c r="J583" s="68"/>
      <c r="K583" s="70"/>
      <c r="L583" s="70"/>
    </row>
    <row r="584" spans="8:12" ht="15">
      <c r="H584" s="70"/>
      <c r="I584" s="70"/>
      <c r="J584" s="68"/>
      <c r="K584" s="70"/>
      <c r="L584" s="70"/>
    </row>
    <row r="585" spans="8:12" ht="15">
      <c r="H585" s="70"/>
      <c r="I585" s="70"/>
      <c r="J585" s="68"/>
      <c r="K585" s="70"/>
      <c r="L585" s="70"/>
    </row>
    <row r="586" spans="8:12" ht="15">
      <c r="H586" s="70"/>
      <c r="I586" s="70"/>
      <c r="J586" s="68"/>
      <c r="K586" s="70"/>
      <c r="L586" s="70"/>
    </row>
    <row r="587" spans="8:12" ht="15">
      <c r="H587" s="70"/>
      <c r="I587" s="70"/>
      <c r="J587" s="68"/>
      <c r="K587" s="70"/>
      <c r="L587" s="70"/>
    </row>
    <row r="588" spans="8:12" ht="15">
      <c r="H588" s="70"/>
      <c r="I588" s="70"/>
      <c r="J588" s="68"/>
      <c r="K588" s="70"/>
      <c r="L588" s="70"/>
    </row>
    <row r="589" spans="8:12" ht="15">
      <c r="H589" s="70"/>
      <c r="I589" s="70"/>
      <c r="J589" s="68"/>
      <c r="K589" s="70"/>
      <c r="L589" s="70"/>
    </row>
    <row r="590" spans="8:12" ht="15">
      <c r="H590" s="70"/>
      <c r="I590" s="70"/>
      <c r="J590" s="68"/>
      <c r="K590" s="70"/>
      <c r="L590" s="70"/>
    </row>
    <row r="591" spans="8:12" ht="15">
      <c r="H591" s="70"/>
      <c r="I591" s="70"/>
      <c r="J591" s="68"/>
      <c r="K591" s="70"/>
      <c r="L591" s="70"/>
    </row>
    <row r="592" spans="8:12" ht="15">
      <c r="H592" s="70"/>
      <c r="I592" s="70"/>
      <c r="J592" s="68"/>
      <c r="K592" s="70"/>
      <c r="L592" s="70"/>
    </row>
    <row r="593" spans="8:12" ht="15">
      <c r="H593" s="70"/>
      <c r="I593" s="70"/>
      <c r="J593" s="68"/>
      <c r="K593" s="70"/>
      <c r="L593" s="70"/>
    </row>
    <row r="594" spans="8:12" ht="15">
      <c r="H594" s="70"/>
      <c r="I594" s="70"/>
      <c r="J594" s="68"/>
      <c r="K594" s="70"/>
      <c r="L594" s="70"/>
    </row>
    <row r="595" spans="8:12" ht="15">
      <c r="H595" s="70"/>
      <c r="I595" s="70"/>
      <c r="J595" s="68"/>
      <c r="K595" s="70"/>
      <c r="L595" s="70"/>
    </row>
    <row r="596" spans="8:12" ht="15">
      <c r="H596" s="70"/>
      <c r="I596" s="70"/>
      <c r="J596" s="68"/>
      <c r="K596" s="70"/>
      <c r="L596" s="70"/>
    </row>
    <row r="597" spans="8:12" ht="15">
      <c r="H597" s="70"/>
      <c r="I597" s="70"/>
      <c r="J597" s="68"/>
      <c r="K597" s="70"/>
      <c r="L597" s="70"/>
    </row>
    <row r="598" spans="8:12" ht="15">
      <c r="H598" s="70"/>
      <c r="I598" s="70"/>
      <c r="J598" s="68"/>
      <c r="K598" s="70"/>
      <c r="L598" s="70"/>
    </row>
    <row r="599" spans="8:12" ht="15">
      <c r="H599" s="70"/>
      <c r="I599" s="70"/>
      <c r="J599" s="68"/>
      <c r="K599" s="70"/>
      <c r="L599" s="70"/>
    </row>
    <row r="600" spans="8:12" ht="15">
      <c r="H600" s="70"/>
      <c r="I600" s="70"/>
      <c r="J600" s="68"/>
      <c r="K600" s="70"/>
      <c r="L600" s="70"/>
    </row>
    <row r="601" spans="8:12" ht="15">
      <c r="H601" s="70"/>
      <c r="I601" s="70"/>
      <c r="J601" s="68"/>
      <c r="K601" s="70"/>
      <c r="L601" s="70"/>
    </row>
    <row r="602" spans="8:12" ht="15">
      <c r="H602" s="70"/>
      <c r="I602" s="70"/>
      <c r="J602" s="68"/>
      <c r="K602" s="70"/>
      <c r="L602" s="70"/>
    </row>
    <row r="603" spans="8:12" ht="15">
      <c r="H603" s="70"/>
      <c r="I603" s="70"/>
      <c r="J603" s="68"/>
      <c r="K603" s="70"/>
      <c r="L603" s="70"/>
    </row>
    <row r="604" spans="8:12" ht="15">
      <c r="H604" s="70"/>
      <c r="I604" s="70"/>
      <c r="J604" s="68"/>
      <c r="K604" s="70"/>
      <c r="L604" s="70"/>
    </row>
    <row r="605" spans="8:12" ht="15">
      <c r="H605" s="70"/>
      <c r="I605" s="70"/>
      <c r="J605" s="68"/>
      <c r="K605" s="70"/>
      <c r="L605" s="70"/>
    </row>
    <row r="606" spans="8:12" ht="15">
      <c r="H606" s="70"/>
      <c r="I606" s="70"/>
      <c r="J606" s="68"/>
      <c r="K606" s="70"/>
      <c r="L606" s="70"/>
    </row>
    <row r="607" spans="8:12" ht="15">
      <c r="H607" s="70"/>
      <c r="I607" s="70"/>
      <c r="J607" s="68"/>
      <c r="K607" s="70"/>
      <c r="L607" s="70"/>
    </row>
    <row r="608" spans="8:12" ht="15">
      <c r="H608" s="70"/>
      <c r="I608" s="70"/>
      <c r="J608" s="68"/>
      <c r="K608" s="70"/>
      <c r="L608" s="70"/>
    </row>
    <row r="609" spans="8:12" ht="15">
      <c r="H609" s="70"/>
      <c r="I609" s="70"/>
      <c r="J609" s="68"/>
      <c r="K609" s="70"/>
      <c r="L609" s="70"/>
    </row>
    <row r="610" spans="8:12" ht="15">
      <c r="H610" s="70"/>
      <c r="I610" s="70"/>
      <c r="J610" s="68"/>
      <c r="K610" s="70"/>
      <c r="L610" s="70"/>
    </row>
    <row r="611" spans="8:12" ht="15">
      <c r="H611" s="70"/>
      <c r="I611" s="70"/>
      <c r="J611" s="68"/>
      <c r="K611" s="70"/>
      <c r="L611" s="70"/>
    </row>
    <row r="612" spans="8:12" ht="15">
      <c r="H612" s="70"/>
      <c r="I612" s="70"/>
      <c r="J612" s="68"/>
      <c r="K612" s="70"/>
      <c r="L612" s="70"/>
    </row>
    <row r="613" spans="8:12" ht="15">
      <c r="H613" s="70"/>
      <c r="I613" s="70"/>
      <c r="J613" s="68"/>
      <c r="K613" s="70"/>
      <c r="L613" s="70"/>
    </row>
    <row r="614" spans="8:12" ht="15">
      <c r="H614" s="70"/>
      <c r="I614" s="70"/>
      <c r="J614" s="68"/>
      <c r="K614" s="70"/>
      <c r="L614" s="70"/>
    </row>
    <row r="615" spans="8:12" ht="15">
      <c r="H615" s="70"/>
      <c r="I615" s="70"/>
      <c r="J615" s="68"/>
      <c r="K615" s="70"/>
      <c r="L615" s="70"/>
    </row>
    <row r="616" spans="8:12" ht="15">
      <c r="H616" s="70"/>
      <c r="I616" s="70"/>
      <c r="J616" s="68"/>
      <c r="K616" s="70"/>
      <c r="L616" s="70"/>
    </row>
    <row r="617" spans="8:12" ht="15">
      <c r="H617" s="70"/>
      <c r="I617" s="70"/>
      <c r="J617" s="68"/>
      <c r="K617" s="70"/>
      <c r="L617" s="70"/>
    </row>
    <row r="618" spans="8:12" ht="15">
      <c r="H618" s="70"/>
      <c r="I618" s="70"/>
      <c r="J618" s="68"/>
      <c r="K618" s="70"/>
      <c r="L618" s="70"/>
    </row>
    <row r="619" spans="8:12" ht="15">
      <c r="H619" s="70"/>
      <c r="I619" s="70"/>
      <c r="J619" s="68"/>
      <c r="K619" s="70"/>
      <c r="L619" s="70"/>
    </row>
    <row r="620" spans="8:12" ht="15">
      <c r="H620" s="70"/>
      <c r="I620" s="70"/>
      <c r="J620" s="68"/>
      <c r="K620" s="70"/>
      <c r="L620" s="70"/>
    </row>
    <row r="621" spans="8:12" ht="15">
      <c r="H621" s="70"/>
      <c r="I621" s="70"/>
      <c r="J621" s="68"/>
      <c r="K621" s="70"/>
      <c r="L621" s="70"/>
    </row>
    <row r="622" spans="8:12" ht="15">
      <c r="H622" s="70"/>
      <c r="I622" s="70"/>
      <c r="J622" s="68"/>
      <c r="K622" s="70"/>
      <c r="L622" s="70"/>
    </row>
    <row r="623" spans="8:12" ht="15">
      <c r="H623" s="70"/>
      <c r="I623" s="70"/>
      <c r="J623" s="68"/>
      <c r="K623" s="70"/>
      <c r="L623" s="70"/>
    </row>
    <row r="624" spans="8:12" ht="15">
      <c r="H624" s="70"/>
      <c r="I624" s="70"/>
      <c r="J624" s="68"/>
      <c r="K624" s="70"/>
      <c r="L624" s="70"/>
    </row>
    <row r="625" spans="8:12" ht="15">
      <c r="H625" s="70"/>
      <c r="I625" s="70"/>
      <c r="J625" s="68"/>
      <c r="K625" s="70"/>
      <c r="L625" s="70"/>
    </row>
    <row r="626" spans="8:12" ht="15">
      <c r="H626" s="70"/>
      <c r="I626" s="70"/>
      <c r="J626" s="68"/>
      <c r="K626" s="70"/>
      <c r="L626" s="70"/>
    </row>
    <row r="627" spans="8:12" ht="15">
      <c r="H627" s="70"/>
      <c r="I627" s="70"/>
      <c r="J627" s="68"/>
      <c r="K627" s="70"/>
      <c r="L627" s="70"/>
    </row>
    <row r="628" spans="8:12" ht="15">
      <c r="H628" s="70"/>
      <c r="I628" s="70"/>
      <c r="J628" s="68"/>
      <c r="K628" s="70"/>
      <c r="L628" s="70"/>
    </row>
    <row r="629" spans="8:12" ht="15">
      <c r="H629" s="70"/>
      <c r="I629" s="70"/>
      <c r="J629" s="68"/>
      <c r="K629" s="70"/>
      <c r="L629" s="70"/>
    </row>
    <row r="630" spans="8:12" ht="15">
      <c r="H630" s="70"/>
      <c r="I630" s="70"/>
      <c r="J630" s="68"/>
      <c r="K630" s="70"/>
      <c r="L630" s="70"/>
    </row>
    <row r="631" spans="8:12" ht="15">
      <c r="H631" s="70"/>
      <c r="I631" s="70"/>
      <c r="J631" s="68"/>
      <c r="K631" s="70"/>
      <c r="L631" s="70"/>
    </row>
    <row r="632" spans="8:12" ht="15">
      <c r="H632" s="70"/>
      <c r="I632" s="70"/>
      <c r="J632" s="68"/>
      <c r="K632" s="70"/>
      <c r="L632" s="70"/>
    </row>
    <row r="633" spans="8:12" ht="15">
      <c r="H633" s="70"/>
      <c r="I633" s="70"/>
      <c r="J633" s="68"/>
      <c r="K633" s="70"/>
      <c r="L633" s="70"/>
    </row>
    <row r="634" spans="8:12" ht="15">
      <c r="H634" s="70"/>
      <c r="I634" s="70"/>
      <c r="J634" s="68"/>
      <c r="K634" s="70"/>
      <c r="L634" s="70"/>
    </row>
    <row r="635" spans="8:12" ht="15">
      <c r="H635" s="70"/>
      <c r="I635" s="70"/>
      <c r="J635" s="68"/>
      <c r="K635" s="70"/>
      <c r="L635" s="70"/>
    </row>
    <row r="636" spans="8:12" ht="15">
      <c r="H636" s="70"/>
      <c r="I636" s="70"/>
      <c r="J636" s="68"/>
      <c r="K636" s="70"/>
      <c r="L636" s="70"/>
    </row>
    <row r="637" spans="8:12" ht="15">
      <c r="H637" s="70"/>
      <c r="I637" s="70"/>
      <c r="J637" s="68"/>
      <c r="K637" s="70"/>
      <c r="L637" s="70"/>
    </row>
    <row r="638" spans="8:12" ht="15">
      <c r="H638" s="70"/>
      <c r="I638" s="70"/>
      <c r="J638" s="68"/>
      <c r="K638" s="70"/>
      <c r="L638" s="70"/>
    </row>
    <row r="639" spans="8:12" ht="15">
      <c r="H639" s="70"/>
      <c r="I639" s="70"/>
      <c r="J639" s="68"/>
      <c r="K639" s="70"/>
      <c r="L639" s="70"/>
    </row>
    <row r="640" spans="8:12" ht="15">
      <c r="H640" s="70"/>
      <c r="I640" s="70"/>
      <c r="J640" s="68"/>
      <c r="K640" s="70"/>
      <c r="L640" s="70"/>
    </row>
    <row r="641" spans="8:12" ht="15">
      <c r="H641" s="70"/>
      <c r="I641" s="70"/>
      <c r="J641" s="68"/>
      <c r="K641" s="70"/>
      <c r="L641" s="70"/>
    </row>
    <row r="642" spans="8:12" ht="15">
      <c r="H642" s="70"/>
      <c r="I642" s="70"/>
      <c r="J642" s="68"/>
      <c r="K642" s="70"/>
      <c r="L642" s="70"/>
    </row>
    <row r="643" spans="8:12" ht="15">
      <c r="H643" s="70"/>
      <c r="I643" s="70"/>
      <c r="J643" s="68"/>
      <c r="K643" s="70"/>
      <c r="L643" s="70"/>
    </row>
    <row r="644" spans="8:12" ht="15">
      <c r="H644" s="70"/>
      <c r="I644" s="70"/>
      <c r="J644" s="68"/>
      <c r="K644" s="70"/>
      <c r="L644" s="70"/>
    </row>
    <row r="645" spans="8:12" ht="15">
      <c r="H645" s="70"/>
      <c r="I645" s="70"/>
      <c r="J645" s="68"/>
      <c r="K645" s="70"/>
      <c r="L645" s="70"/>
    </row>
    <row r="646" spans="8:12" ht="15">
      <c r="H646" s="70"/>
      <c r="I646" s="70"/>
      <c r="J646" s="68"/>
      <c r="K646" s="70"/>
      <c r="L646" s="70"/>
    </row>
    <row r="647" spans="8:12" ht="15">
      <c r="H647" s="70"/>
      <c r="I647" s="70"/>
      <c r="J647" s="68"/>
      <c r="K647" s="70"/>
      <c r="L647" s="70"/>
    </row>
    <row r="648" spans="8:12" ht="15">
      <c r="H648" s="70"/>
      <c r="I648" s="70"/>
      <c r="J648" s="68"/>
      <c r="K648" s="70"/>
      <c r="L648" s="70"/>
    </row>
    <row r="649" spans="8:12" ht="15">
      <c r="H649" s="70"/>
      <c r="I649" s="70"/>
      <c r="J649" s="68"/>
      <c r="K649" s="70"/>
      <c r="L649" s="70"/>
    </row>
    <row r="650" spans="8:12" ht="15">
      <c r="H650" s="70"/>
      <c r="I650" s="70"/>
      <c r="J650" s="68"/>
      <c r="K650" s="70"/>
      <c r="L650" s="70"/>
    </row>
    <row r="651" spans="8:12" ht="15">
      <c r="H651" s="70"/>
      <c r="I651" s="70"/>
      <c r="J651" s="68"/>
      <c r="K651" s="70"/>
      <c r="L651" s="70"/>
    </row>
    <row r="652" spans="8:12" ht="15">
      <c r="H652" s="70"/>
      <c r="I652" s="70"/>
      <c r="J652" s="68"/>
      <c r="K652" s="70"/>
      <c r="L652" s="70"/>
    </row>
    <row r="653" spans="8:12" ht="15">
      <c r="H653" s="70"/>
      <c r="I653" s="70"/>
      <c r="J653" s="68"/>
      <c r="K653" s="70"/>
      <c r="L653" s="70"/>
    </row>
    <row r="654" spans="8:12" ht="15">
      <c r="H654" s="70"/>
      <c r="I654" s="70"/>
      <c r="J654" s="68"/>
      <c r="K654" s="70"/>
      <c r="L654" s="70"/>
    </row>
    <row r="655" spans="8:12" ht="15">
      <c r="H655" s="70"/>
      <c r="I655" s="70"/>
      <c r="J655" s="68"/>
      <c r="K655" s="70"/>
      <c r="L655" s="70"/>
    </row>
    <row r="656" spans="8:12" ht="15">
      <c r="H656" s="70"/>
      <c r="I656" s="70"/>
      <c r="J656" s="68"/>
      <c r="K656" s="70"/>
      <c r="L656" s="70"/>
    </row>
    <row r="657" spans="8:12" ht="15">
      <c r="H657" s="70"/>
      <c r="I657" s="70"/>
      <c r="J657" s="68"/>
      <c r="K657" s="70"/>
      <c r="L657" s="70"/>
    </row>
    <row r="658" spans="8:12" ht="15">
      <c r="H658" s="70"/>
      <c r="I658" s="70"/>
      <c r="J658" s="68"/>
      <c r="K658" s="70"/>
      <c r="L658" s="70"/>
    </row>
    <row r="659" spans="8:12" ht="15">
      <c r="H659" s="70"/>
      <c r="I659" s="70"/>
      <c r="J659" s="68"/>
      <c r="K659" s="70"/>
      <c r="L659" s="70"/>
    </row>
    <row r="660" spans="8:12" ht="15">
      <c r="H660" s="70"/>
      <c r="I660" s="70"/>
      <c r="J660" s="68"/>
      <c r="K660" s="70"/>
      <c r="L660" s="70"/>
    </row>
    <row r="661" spans="8:12" ht="15">
      <c r="H661" s="70"/>
      <c r="I661" s="70"/>
      <c r="J661" s="68"/>
      <c r="K661" s="70"/>
      <c r="L661" s="70"/>
    </row>
    <row r="662" spans="8:12" ht="15">
      <c r="H662" s="70"/>
      <c r="I662" s="70"/>
      <c r="J662" s="68"/>
      <c r="K662" s="70"/>
      <c r="L662" s="70"/>
    </row>
    <row r="663" spans="8:12" ht="15">
      <c r="H663" s="70"/>
      <c r="I663" s="70"/>
      <c r="J663" s="68"/>
      <c r="K663" s="70"/>
      <c r="L663" s="70"/>
    </row>
    <row r="664" spans="8:12" ht="15">
      <c r="H664" s="70"/>
      <c r="I664" s="70"/>
      <c r="J664" s="68"/>
      <c r="K664" s="70"/>
      <c r="L664" s="70"/>
    </row>
    <row r="665" spans="8:12" ht="15">
      <c r="H665" s="70"/>
      <c r="I665" s="70"/>
      <c r="J665" s="68"/>
      <c r="K665" s="70"/>
      <c r="L665" s="70"/>
    </row>
    <row r="666" spans="8:12" ht="15">
      <c r="H666" s="70"/>
      <c r="I666" s="70"/>
      <c r="J666" s="68"/>
      <c r="K666" s="70"/>
      <c r="L666" s="70"/>
    </row>
    <row r="667" spans="8:12" ht="15">
      <c r="H667" s="70"/>
      <c r="I667" s="70"/>
      <c r="J667" s="68"/>
      <c r="K667" s="70"/>
      <c r="L667" s="70"/>
    </row>
    <row r="668" spans="8:12" ht="15">
      <c r="H668" s="70"/>
      <c r="I668" s="70"/>
      <c r="J668" s="68"/>
      <c r="K668" s="70"/>
      <c r="L668" s="70"/>
    </row>
    <row r="669" spans="8:12" ht="15">
      <c r="H669" s="70"/>
      <c r="I669" s="70"/>
      <c r="J669" s="68"/>
      <c r="K669" s="70"/>
      <c r="L669" s="70"/>
    </row>
    <row r="670" spans="8:12" ht="15">
      <c r="H670" s="70"/>
      <c r="I670" s="70"/>
      <c r="J670" s="68"/>
      <c r="K670" s="70"/>
      <c r="L670" s="70"/>
    </row>
    <row r="671" spans="8:12" ht="15">
      <c r="H671" s="70"/>
      <c r="I671" s="70"/>
      <c r="J671" s="68"/>
      <c r="K671" s="70"/>
      <c r="L671" s="70"/>
    </row>
    <row r="672" spans="8:12" ht="15">
      <c r="H672" s="70"/>
      <c r="I672" s="70"/>
      <c r="J672" s="68"/>
      <c r="K672" s="70"/>
      <c r="L672" s="70"/>
    </row>
    <row r="673" spans="8:12" ht="15">
      <c r="H673" s="70"/>
      <c r="I673" s="70"/>
      <c r="J673" s="68"/>
      <c r="K673" s="70"/>
      <c r="L673" s="70"/>
    </row>
    <row r="674" spans="8:12" ht="15">
      <c r="H674" s="70"/>
      <c r="I674" s="70"/>
      <c r="J674" s="68"/>
      <c r="K674" s="70"/>
      <c r="L674" s="70"/>
    </row>
    <row r="675" spans="8:12" ht="15">
      <c r="H675" s="70"/>
      <c r="I675" s="70"/>
      <c r="J675" s="68"/>
      <c r="K675" s="70"/>
      <c r="L675" s="70"/>
    </row>
    <row r="676" spans="8:12" ht="15">
      <c r="H676" s="70"/>
      <c r="I676" s="70"/>
      <c r="J676" s="68"/>
      <c r="K676" s="70"/>
      <c r="L676" s="70"/>
    </row>
    <row r="677" spans="8:12" ht="15">
      <c r="H677" s="70"/>
      <c r="I677" s="70"/>
      <c r="J677" s="68"/>
      <c r="K677" s="70"/>
      <c r="L677" s="70"/>
    </row>
    <row r="678" spans="8:12" ht="15">
      <c r="H678" s="70"/>
      <c r="I678" s="70"/>
      <c r="J678" s="68"/>
      <c r="K678" s="70"/>
      <c r="L678" s="70"/>
    </row>
    <row r="679" spans="8:12" ht="15">
      <c r="H679" s="70"/>
      <c r="I679" s="70"/>
      <c r="J679" s="68"/>
      <c r="K679" s="70"/>
      <c r="L679" s="70"/>
    </row>
    <row r="680" spans="8:12" ht="15">
      <c r="H680" s="70"/>
      <c r="I680" s="70"/>
      <c r="J680" s="68"/>
      <c r="K680" s="70"/>
      <c r="L680" s="70"/>
    </row>
    <row r="681" spans="8:12" ht="15">
      <c r="H681" s="70"/>
      <c r="I681" s="70"/>
      <c r="J681" s="68"/>
      <c r="K681" s="70"/>
      <c r="L681" s="70"/>
    </row>
    <row r="682" spans="8:12" ht="15">
      <c r="H682" s="70"/>
      <c r="I682" s="70"/>
      <c r="J682" s="68"/>
      <c r="K682" s="70"/>
      <c r="L682" s="70"/>
    </row>
    <row r="683" spans="8:12" ht="15">
      <c r="H683" s="70"/>
      <c r="I683" s="70"/>
      <c r="J683" s="68"/>
      <c r="K683" s="70"/>
      <c r="L683" s="70"/>
    </row>
    <row r="684" spans="8:12" ht="15">
      <c r="H684" s="70"/>
      <c r="I684" s="70"/>
      <c r="J684" s="68"/>
      <c r="K684" s="70"/>
      <c r="L684" s="70"/>
    </row>
    <row r="685" spans="8:12" ht="15">
      <c r="H685" s="70"/>
      <c r="I685" s="70"/>
      <c r="J685" s="68"/>
      <c r="K685" s="70"/>
      <c r="L685" s="70"/>
    </row>
    <row r="686" spans="8:12" ht="15">
      <c r="H686" s="70"/>
      <c r="I686" s="70"/>
      <c r="J686" s="68"/>
      <c r="K686" s="70"/>
      <c r="L686" s="70"/>
    </row>
    <row r="687" spans="8:12" ht="15">
      <c r="H687" s="70"/>
      <c r="I687" s="70"/>
      <c r="J687" s="68"/>
      <c r="K687" s="70"/>
      <c r="L687" s="70"/>
    </row>
    <row r="688" spans="8:12" ht="15">
      <c r="H688" s="70"/>
      <c r="I688" s="70"/>
      <c r="J688" s="68"/>
      <c r="K688" s="70"/>
      <c r="L688" s="70"/>
    </row>
    <row r="689" spans="8:12" ht="15">
      <c r="H689" s="70"/>
      <c r="I689" s="70"/>
      <c r="J689" s="68"/>
      <c r="K689" s="70"/>
      <c r="L689" s="70"/>
    </row>
    <row r="690" spans="8:12" ht="15">
      <c r="H690" s="70"/>
      <c r="I690" s="70"/>
      <c r="J690" s="68"/>
      <c r="K690" s="70"/>
      <c r="L690" s="70"/>
    </row>
    <row r="691" spans="8:12" ht="15">
      <c r="H691" s="70"/>
      <c r="I691" s="70"/>
      <c r="J691" s="68"/>
      <c r="K691" s="70"/>
      <c r="L691" s="70"/>
    </row>
    <row r="692" spans="8:12" ht="15">
      <c r="H692" s="70"/>
      <c r="I692" s="70"/>
      <c r="J692" s="68"/>
      <c r="K692" s="70"/>
      <c r="L692" s="70"/>
    </row>
    <row r="693" spans="8:12" ht="15">
      <c r="H693" s="70"/>
      <c r="I693" s="70"/>
      <c r="J693" s="68"/>
      <c r="K693" s="70"/>
      <c r="L693" s="70"/>
    </row>
    <row r="694" spans="8:12" ht="15">
      <c r="H694" s="70"/>
      <c r="I694" s="70"/>
      <c r="J694" s="68"/>
      <c r="K694" s="70"/>
      <c r="L694" s="70"/>
    </row>
    <row r="695" spans="8:12" ht="15">
      <c r="H695" s="70"/>
      <c r="I695" s="70"/>
      <c r="J695" s="68"/>
      <c r="K695" s="70"/>
      <c r="L695" s="70"/>
    </row>
    <row r="696" spans="8:12" ht="15">
      <c r="H696" s="70"/>
      <c r="I696" s="70"/>
      <c r="J696" s="68"/>
      <c r="K696" s="70"/>
      <c r="L696" s="70"/>
    </row>
    <row r="697" spans="8:12" ht="15">
      <c r="H697" s="70"/>
      <c r="I697" s="70"/>
      <c r="J697" s="68"/>
      <c r="K697" s="70"/>
      <c r="L697" s="70"/>
    </row>
    <row r="698" spans="8:12" ht="15">
      <c r="H698" s="70"/>
      <c r="I698" s="70"/>
      <c r="J698" s="68"/>
      <c r="K698" s="70"/>
      <c r="L698" s="70"/>
    </row>
    <row r="699" spans="8:12" ht="15">
      <c r="H699" s="70"/>
      <c r="I699" s="70"/>
      <c r="J699" s="68"/>
      <c r="K699" s="70"/>
      <c r="L699" s="70"/>
    </row>
    <row r="700" spans="8:12" ht="15">
      <c r="H700" s="70"/>
      <c r="I700" s="70"/>
      <c r="J700" s="68"/>
      <c r="K700" s="70"/>
      <c r="L700" s="70"/>
    </row>
    <row r="701" spans="8:12" ht="15">
      <c r="H701" s="70"/>
      <c r="I701" s="70"/>
      <c r="J701" s="68"/>
      <c r="K701" s="70"/>
      <c r="L701" s="70"/>
    </row>
    <row r="702" spans="8:12" ht="15">
      <c r="H702" s="70"/>
      <c r="I702" s="70"/>
      <c r="J702" s="68"/>
      <c r="K702" s="70"/>
      <c r="L702" s="70"/>
    </row>
    <row r="703" spans="8:12" ht="15">
      <c r="H703" s="70"/>
      <c r="I703" s="70"/>
      <c r="J703" s="68"/>
      <c r="K703" s="70"/>
      <c r="L703" s="70"/>
    </row>
    <row r="704" spans="8:12" ht="15">
      <c r="H704" s="70"/>
      <c r="I704" s="70"/>
      <c r="J704" s="68"/>
      <c r="K704" s="70"/>
      <c r="L704" s="70"/>
    </row>
    <row r="705" spans="8:12" ht="15">
      <c r="H705" s="70"/>
      <c r="I705" s="70"/>
      <c r="J705" s="68"/>
      <c r="K705" s="70"/>
      <c r="L705" s="70"/>
    </row>
    <row r="706" spans="8:12" ht="15">
      <c r="H706" s="70"/>
      <c r="I706" s="70"/>
      <c r="J706" s="68"/>
      <c r="K706" s="70"/>
      <c r="L706" s="70"/>
    </row>
    <row r="707" spans="8:12" ht="15">
      <c r="H707" s="70"/>
      <c r="I707" s="70"/>
      <c r="J707" s="68"/>
      <c r="K707" s="70"/>
      <c r="L707" s="70"/>
    </row>
    <row r="708" spans="8:12" ht="15">
      <c r="H708" s="70"/>
      <c r="I708" s="70"/>
      <c r="J708" s="68"/>
      <c r="K708" s="70"/>
      <c r="L708" s="70"/>
    </row>
    <row r="709" spans="8:12" ht="15">
      <c r="H709" s="70"/>
      <c r="I709" s="70"/>
      <c r="J709" s="68"/>
      <c r="K709" s="70"/>
      <c r="L709" s="70"/>
    </row>
    <row r="710" spans="8:12" ht="15">
      <c r="H710" s="70"/>
      <c r="I710" s="70"/>
      <c r="J710" s="68"/>
      <c r="K710" s="70"/>
      <c r="L710" s="70"/>
    </row>
    <row r="711" spans="8:12" ht="15">
      <c r="H711" s="70"/>
      <c r="I711" s="70"/>
      <c r="J711" s="68"/>
      <c r="K711" s="70"/>
      <c r="L711" s="70"/>
    </row>
    <row r="712" spans="8:12" ht="15">
      <c r="H712" s="70"/>
      <c r="I712" s="70"/>
      <c r="J712" s="68"/>
      <c r="K712" s="70"/>
      <c r="L712" s="70"/>
    </row>
    <row r="713" spans="8:12" ht="15">
      <c r="H713" s="70"/>
      <c r="I713" s="70"/>
      <c r="J713" s="68"/>
      <c r="K713" s="70"/>
      <c r="L713" s="70"/>
    </row>
    <row r="714" spans="8:12" ht="15">
      <c r="H714" s="70"/>
      <c r="I714" s="70"/>
      <c r="J714" s="68"/>
      <c r="K714" s="70"/>
      <c r="L714" s="70"/>
    </row>
    <row r="715" spans="8:12" ht="15">
      <c r="H715" s="70"/>
      <c r="I715" s="70"/>
      <c r="J715" s="68"/>
      <c r="K715" s="70"/>
      <c r="L715" s="70"/>
    </row>
    <row r="716" spans="8:12" ht="15">
      <c r="H716" s="70"/>
      <c r="I716" s="70"/>
      <c r="J716" s="68"/>
      <c r="K716" s="70"/>
      <c r="L716" s="70"/>
    </row>
    <row r="717" spans="8:12" ht="15">
      <c r="H717" s="70"/>
      <c r="I717" s="70"/>
      <c r="J717" s="68"/>
      <c r="K717" s="70"/>
      <c r="L717" s="70"/>
    </row>
    <row r="718" spans="8:12" ht="15">
      <c r="H718" s="70"/>
      <c r="I718" s="70"/>
      <c r="J718" s="68"/>
      <c r="K718" s="70"/>
      <c r="L718" s="70"/>
    </row>
    <row r="719" spans="8:12" ht="15">
      <c r="H719" s="70"/>
      <c r="I719" s="70"/>
      <c r="J719" s="68"/>
      <c r="K719" s="70"/>
      <c r="L719" s="70"/>
    </row>
    <row r="720" spans="8:12" ht="15">
      <c r="H720" s="70"/>
      <c r="I720" s="70"/>
      <c r="J720" s="68"/>
      <c r="K720" s="70"/>
      <c r="L720" s="70"/>
    </row>
    <row r="721" spans="8:12" ht="15">
      <c r="H721" s="70"/>
      <c r="I721" s="70"/>
      <c r="J721" s="68"/>
      <c r="K721" s="70"/>
      <c r="L721" s="70"/>
    </row>
    <row r="722" spans="8:12" ht="15">
      <c r="H722" s="70"/>
      <c r="I722" s="70"/>
      <c r="J722" s="68"/>
      <c r="K722" s="70"/>
      <c r="L722" s="70"/>
    </row>
    <row r="723" spans="8:12" ht="15">
      <c r="H723" s="70"/>
      <c r="I723" s="70"/>
      <c r="J723" s="68"/>
      <c r="K723" s="70"/>
      <c r="L723" s="70"/>
    </row>
    <row r="724" spans="8:12" ht="15">
      <c r="H724" s="70"/>
      <c r="I724" s="70"/>
      <c r="J724" s="68"/>
      <c r="K724" s="70"/>
      <c r="L724" s="70"/>
    </row>
    <row r="725" spans="8:12" ht="15">
      <c r="H725" s="70"/>
      <c r="I725" s="70"/>
      <c r="J725" s="68"/>
      <c r="K725" s="70"/>
      <c r="L725" s="70"/>
    </row>
    <row r="726" spans="8:12" ht="15">
      <c r="H726" s="70"/>
      <c r="I726" s="70"/>
      <c r="J726" s="68"/>
      <c r="K726" s="70"/>
      <c r="L726" s="70"/>
    </row>
    <row r="727" spans="8:12" ht="15">
      <c r="H727" s="70"/>
      <c r="I727" s="70"/>
      <c r="J727" s="68"/>
      <c r="K727" s="70"/>
      <c r="L727" s="70"/>
    </row>
    <row r="728" spans="8:12" ht="15">
      <c r="H728" s="70"/>
      <c r="I728" s="70"/>
      <c r="J728" s="68"/>
      <c r="K728" s="70"/>
      <c r="L728" s="70"/>
    </row>
    <row r="729" spans="8:12" ht="15">
      <c r="H729" s="70"/>
      <c r="I729" s="70"/>
      <c r="J729" s="68"/>
      <c r="K729" s="70"/>
      <c r="L729" s="70"/>
    </row>
    <row r="730" spans="8:12" ht="15">
      <c r="H730" s="70"/>
      <c r="I730" s="70"/>
      <c r="J730" s="68"/>
      <c r="K730" s="70"/>
      <c r="L730" s="70"/>
    </row>
    <row r="731" spans="8:12" ht="15">
      <c r="H731" s="70"/>
      <c r="I731" s="70"/>
      <c r="J731" s="68"/>
      <c r="K731" s="70"/>
      <c r="L731" s="70"/>
    </row>
    <row r="732" spans="8:12" ht="15">
      <c r="H732" s="70"/>
      <c r="I732" s="70"/>
      <c r="J732" s="68"/>
      <c r="K732" s="70"/>
      <c r="L732" s="70"/>
    </row>
    <row r="733" spans="8:12" ht="15">
      <c r="H733" s="70"/>
      <c r="I733" s="70"/>
      <c r="J733" s="68"/>
      <c r="K733" s="70"/>
      <c r="L733" s="70"/>
    </row>
    <row r="734" spans="8:12" ht="15">
      <c r="H734" s="70"/>
      <c r="I734" s="70"/>
      <c r="J734" s="68"/>
      <c r="K734" s="70"/>
      <c r="L734" s="70"/>
    </row>
    <row r="735" spans="8:12" ht="15">
      <c r="H735" s="70"/>
      <c r="I735" s="70"/>
      <c r="J735" s="68"/>
      <c r="K735" s="70"/>
      <c r="L735" s="70"/>
    </row>
    <row r="736" spans="8:12" ht="15">
      <c r="H736" s="70"/>
      <c r="I736" s="70"/>
      <c r="J736" s="68"/>
      <c r="K736" s="70"/>
      <c r="L736" s="70"/>
    </row>
    <row r="737" spans="8:12" ht="15">
      <c r="H737" s="70"/>
      <c r="I737" s="70"/>
      <c r="J737" s="68"/>
      <c r="K737" s="70"/>
      <c r="L737" s="70"/>
    </row>
    <row r="738" spans="8:12" ht="15">
      <c r="H738" s="70"/>
      <c r="I738" s="70"/>
      <c r="J738" s="68"/>
      <c r="K738" s="70"/>
      <c r="L738" s="70"/>
    </row>
    <row r="739" spans="8:12" ht="15">
      <c r="H739" s="70"/>
      <c r="I739" s="70"/>
      <c r="J739" s="68"/>
      <c r="K739" s="70"/>
      <c r="L739" s="70"/>
    </row>
    <row r="740" spans="8:12" ht="15">
      <c r="H740" s="70"/>
      <c r="I740" s="70"/>
      <c r="J740" s="68"/>
      <c r="K740" s="70"/>
      <c r="L740" s="70"/>
    </row>
    <row r="741" spans="8:12" ht="15">
      <c r="H741" s="70"/>
      <c r="I741" s="70"/>
      <c r="J741" s="68"/>
      <c r="K741" s="70"/>
      <c r="L741" s="70"/>
    </row>
    <row r="742" spans="8:12" ht="15">
      <c r="H742" s="70"/>
      <c r="I742" s="70"/>
      <c r="J742" s="68"/>
      <c r="K742" s="70"/>
      <c r="L742" s="70"/>
    </row>
    <row r="743" spans="8:12" ht="15">
      <c r="H743" s="70"/>
      <c r="I743" s="70"/>
      <c r="J743" s="68"/>
      <c r="K743" s="70"/>
      <c r="L743" s="70"/>
    </row>
    <row r="744" spans="8:12" ht="15">
      <c r="H744" s="70"/>
      <c r="I744" s="70"/>
      <c r="J744" s="68"/>
      <c r="K744" s="70"/>
      <c r="L744" s="70"/>
    </row>
    <row r="745" spans="8:12" ht="15">
      <c r="H745" s="70"/>
      <c r="I745" s="70"/>
      <c r="J745" s="68"/>
      <c r="K745" s="70"/>
      <c r="L745" s="70"/>
    </row>
    <row r="746" spans="8:12" ht="15">
      <c r="H746" s="70"/>
      <c r="I746" s="70"/>
      <c r="J746" s="68"/>
      <c r="K746" s="70"/>
      <c r="L746" s="70"/>
    </row>
    <row r="747" spans="8:12" ht="15">
      <c r="H747" s="70"/>
      <c r="I747" s="70"/>
      <c r="J747" s="68"/>
      <c r="K747" s="70"/>
      <c r="L747" s="70"/>
    </row>
    <row r="748" spans="8:12" ht="15">
      <c r="H748" s="70"/>
      <c r="I748" s="70"/>
      <c r="J748" s="68"/>
      <c r="K748" s="70"/>
      <c r="L748" s="70"/>
    </row>
    <row r="749" spans="8:12" ht="15">
      <c r="H749" s="70"/>
      <c r="I749" s="70"/>
      <c r="J749" s="68"/>
      <c r="K749" s="70"/>
      <c r="L749" s="70"/>
    </row>
    <row r="750" spans="8:12" ht="15">
      <c r="H750" s="70"/>
      <c r="I750" s="70"/>
      <c r="J750" s="68"/>
      <c r="K750" s="70"/>
      <c r="L750" s="70"/>
    </row>
    <row r="751" spans="8:12" ht="15">
      <c r="H751" s="70"/>
      <c r="I751" s="70"/>
      <c r="J751" s="68"/>
      <c r="K751" s="70"/>
      <c r="L751" s="70"/>
    </row>
    <row r="752" spans="8:12" ht="15">
      <c r="H752" s="70"/>
      <c r="I752" s="70"/>
      <c r="J752" s="68"/>
      <c r="K752" s="70"/>
      <c r="L752" s="70"/>
    </row>
    <row r="753" spans="8:12" ht="15">
      <c r="H753" s="70"/>
      <c r="I753" s="70"/>
      <c r="J753" s="68"/>
      <c r="K753" s="70"/>
      <c r="L753" s="70"/>
    </row>
    <row r="754" spans="8:12" ht="15">
      <c r="H754" s="70"/>
      <c r="I754" s="70"/>
      <c r="J754" s="68"/>
      <c r="K754" s="70"/>
      <c r="L754" s="70"/>
    </row>
    <row r="755" spans="8:12" ht="15">
      <c r="H755" s="70"/>
      <c r="I755" s="70"/>
      <c r="J755" s="68"/>
      <c r="K755" s="70"/>
      <c r="L755" s="70"/>
    </row>
    <row r="756" spans="8:12" ht="15">
      <c r="H756" s="70"/>
      <c r="I756" s="70"/>
      <c r="J756" s="68"/>
      <c r="K756" s="70"/>
      <c r="L756" s="70"/>
    </row>
    <row r="757" spans="8:12" ht="15">
      <c r="H757" s="70"/>
      <c r="I757" s="70"/>
      <c r="J757" s="68"/>
      <c r="K757" s="70"/>
      <c r="L757" s="70"/>
    </row>
    <row r="758" spans="8:12" ht="15">
      <c r="H758" s="70"/>
      <c r="I758" s="70"/>
      <c r="J758" s="68"/>
      <c r="K758" s="70"/>
      <c r="L758" s="70"/>
    </row>
    <row r="759" spans="8:12" ht="15">
      <c r="H759" s="70"/>
      <c r="I759" s="70"/>
      <c r="J759" s="68"/>
      <c r="K759" s="70"/>
      <c r="L759" s="70"/>
    </row>
    <row r="760" spans="8:12" ht="15">
      <c r="H760" s="70"/>
      <c r="I760" s="70"/>
      <c r="J760" s="68"/>
      <c r="K760" s="70"/>
      <c r="L760" s="70"/>
    </row>
    <row r="761" spans="8:12" ht="15">
      <c r="H761" s="70"/>
      <c r="I761" s="70"/>
      <c r="J761" s="68"/>
      <c r="K761" s="70"/>
      <c r="L761" s="70"/>
    </row>
    <row r="762" spans="8:12" ht="15">
      <c r="H762" s="70"/>
      <c r="I762" s="70"/>
      <c r="J762" s="68"/>
      <c r="K762" s="70"/>
      <c r="L762" s="70"/>
    </row>
    <row r="763" spans="8:12" ht="15">
      <c r="H763" s="70"/>
      <c r="I763" s="70"/>
      <c r="J763" s="68"/>
      <c r="K763" s="70"/>
      <c r="L763" s="70"/>
    </row>
    <row r="764" spans="8:12" ht="15">
      <c r="H764" s="70"/>
      <c r="I764" s="70"/>
      <c r="J764" s="68"/>
      <c r="K764" s="70"/>
      <c r="L764" s="70"/>
    </row>
    <row r="765" spans="8:12" ht="15">
      <c r="H765" s="70"/>
      <c r="I765" s="70"/>
      <c r="J765" s="68"/>
      <c r="K765" s="70"/>
      <c r="L765" s="70"/>
    </row>
    <row r="766" spans="8:12" ht="15">
      <c r="H766" s="70"/>
      <c r="I766" s="70"/>
      <c r="J766" s="68"/>
      <c r="K766" s="70"/>
      <c r="L766" s="70"/>
    </row>
    <row r="767" spans="8:12" ht="15">
      <c r="H767" s="70"/>
      <c r="I767" s="70"/>
      <c r="J767" s="68"/>
      <c r="K767" s="70"/>
      <c r="L767" s="70"/>
    </row>
    <row r="768" spans="8:12" ht="15">
      <c r="H768" s="70"/>
      <c r="I768" s="70"/>
      <c r="J768" s="68"/>
      <c r="K768" s="70"/>
      <c r="L768" s="70"/>
    </row>
    <row r="769" spans="8:12" ht="15">
      <c r="H769" s="70"/>
      <c r="I769" s="70"/>
      <c r="J769" s="68"/>
      <c r="K769" s="70"/>
      <c r="L769" s="70"/>
    </row>
    <row r="770" spans="8:12" ht="15">
      <c r="H770" s="70"/>
      <c r="I770" s="70"/>
      <c r="J770" s="68"/>
      <c r="K770" s="70"/>
      <c r="L770" s="70"/>
    </row>
    <row r="771" spans="8:12" ht="15">
      <c r="H771" s="70"/>
      <c r="I771" s="70"/>
      <c r="J771" s="68"/>
      <c r="K771" s="70"/>
      <c r="L771" s="70"/>
    </row>
    <row r="772" spans="8:12" ht="15">
      <c r="H772" s="70"/>
      <c r="I772" s="70"/>
      <c r="J772" s="68"/>
      <c r="K772" s="70"/>
      <c r="L772" s="70"/>
    </row>
    <row r="773" spans="8:12" ht="15">
      <c r="H773" s="70"/>
      <c r="I773" s="70"/>
      <c r="J773" s="68"/>
      <c r="K773" s="70"/>
      <c r="L773" s="70"/>
    </row>
    <row r="774" spans="8:12" ht="15">
      <c r="H774" s="70"/>
      <c r="I774" s="70"/>
      <c r="J774" s="68"/>
      <c r="K774" s="70"/>
      <c r="L774" s="70"/>
    </row>
    <row r="775" spans="8:12" ht="15">
      <c r="H775" s="70"/>
      <c r="I775" s="70"/>
      <c r="J775" s="68"/>
      <c r="K775" s="70"/>
      <c r="L775" s="70"/>
    </row>
    <row r="776" spans="8:12" ht="15">
      <c r="H776" s="70"/>
      <c r="I776" s="70"/>
      <c r="J776" s="68"/>
      <c r="K776" s="70"/>
      <c r="L776" s="70"/>
    </row>
    <row r="777" spans="8:12" ht="15">
      <c r="H777" s="70"/>
      <c r="I777" s="70"/>
      <c r="J777" s="68"/>
      <c r="K777" s="70"/>
      <c r="L777" s="70"/>
    </row>
    <row r="778" spans="8:12" ht="15">
      <c r="H778" s="70"/>
      <c r="I778" s="70"/>
      <c r="J778" s="68"/>
      <c r="K778" s="70"/>
      <c r="L778" s="70"/>
    </row>
    <row r="779" spans="8:12" ht="15">
      <c r="H779" s="70"/>
      <c r="I779" s="70"/>
      <c r="J779" s="68"/>
      <c r="K779" s="70"/>
      <c r="L779" s="70"/>
    </row>
    <row r="780" spans="8:12" ht="15">
      <c r="H780" s="70"/>
      <c r="I780" s="70"/>
      <c r="J780" s="68"/>
      <c r="K780" s="70"/>
      <c r="L780" s="70"/>
    </row>
    <row r="781" spans="8:12" ht="15">
      <c r="H781" s="70"/>
      <c r="I781" s="70"/>
      <c r="J781" s="68"/>
      <c r="K781" s="70"/>
      <c r="L781" s="70"/>
    </row>
    <row r="782" spans="8:12" ht="15">
      <c r="H782" s="70"/>
      <c r="I782" s="70"/>
      <c r="J782" s="68"/>
      <c r="K782" s="70"/>
      <c r="L782" s="70"/>
    </row>
    <row r="783" spans="8:12" ht="15">
      <c r="H783" s="70"/>
      <c r="I783" s="70"/>
      <c r="J783" s="68"/>
      <c r="K783" s="70"/>
      <c r="L783" s="70"/>
    </row>
    <row r="784" spans="8:12" ht="15">
      <c r="H784" s="70"/>
      <c r="I784" s="70"/>
      <c r="J784" s="68"/>
      <c r="K784" s="70"/>
      <c r="L784" s="70"/>
    </row>
    <row r="785" spans="8:12" ht="15">
      <c r="H785" s="70"/>
      <c r="I785" s="70"/>
      <c r="J785" s="68"/>
      <c r="K785" s="70"/>
      <c r="L785" s="70"/>
    </row>
    <row r="786" spans="8:12" ht="15">
      <c r="H786" s="70"/>
      <c r="I786" s="70"/>
      <c r="J786" s="68"/>
      <c r="K786" s="70"/>
      <c r="L786" s="70"/>
    </row>
    <row r="787" spans="8:12" ht="15">
      <c r="H787" s="70"/>
      <c r="I787" s="70"/>
      <c r="J787" s="68"/>
      <c r="K787" s="70"/>
      <c r="L787" s="70"/>
    </row>
    <row r="788" spans="8:12" ht="15">
      <c r="H788" s="70"/>
      <c r="I788" s="70"/>
      <c r="J788" s="68"/>
      <c r="K788" s="70"/>
      <c r="L788" s="70"/>
    </row>
    <row r="789" spans="8:12" ht="15">
      <c r="H789" s="70"/>
      <c r="I789" s="70"/>
      <c r="J789" s="68"/>
      <c r="K789" s="70"/>
      <c r="L789" s="70"/>
    </row>
    <row r="790" spans="8:12" ht="15">
      <c r="H790" s="70"/>
      <c r="I790" s="70"/>
      <c r="J790" s="68"/>
      <c r="K790" s="70"/>
      <c r="L790" s="70"/>
    </row>
    <row r="791" spans="8:12" ht="15">
      <c r="H791" s="70"/>
      <c r="I791" s="70"/>
      <c r="J791" s="68"/>
      <c r="K791" s="70"/>
      <c r="L791" s="70"/>
    </row>
    <row r="792" spans="8:12" ht="15">
      <c r="H792" s="70"/>
      <c r="I792" s="70"/>
      <c r="J792" s="68"/>
      <c r="K792" s="70"/>
      <c r="L792" s="70"/>
    </row>
    <row r="793" spans="8:12" ht="15">
      <c r="H793" s="70"/>
      <c r="I793" s="70"/>
      <c r="J793" s="68"/>
      <c r="K793" s="70"/>
      <c r="L793" s="70"/>
    </row>
    <row r="794" spans="8:12" ht="15">
      <c r="H794" s="70"/>
      <c r="I794" s="70"/>
      <c r="J794" s="68"/>
      <c r="K794" s="70"/>
      <c r="L794" s="70"/>
    </row>
    <row r="795" spans="8:12" ht="15">
      <c r="H795" s="70"/>
      <c r="I795" s="70"/>
      <c r="J795" s="68"/>
      <c r="K795" s="70"/>
      <c r="L795" s="70"/>
    </row>
    <row r="796" spans="8:12" ht="15">
      <c r="H796" s="70"/>
      <c r="I796" s="70"/>
      <c r="J796" s="68"/>
      <c r="K796" s="70"/>
      <c r="L796" s="70"/>
    </row>
    <row r="797" spans="8:12" ht="15">
      <c r="H797" s="70"/>
      <c r="I797" s="70"/>
      <c r="J797" s="68"/>
      <c r="K797" s="70"/>
      <c r="L797" s="70"/>
    </row>
    <row r="798" spans="8:12" ht="15">
      <c r="H798" s="70"/>
      <c r="I798" s="70"/>
      <c r="J798" s="68"/>
      <c r="K798" s="70"/>
      <c r="L798" s="70"/>
    </row>
    <row r="799" spans="8:12" ht="15">
      <c r="H799" s="70"/>
      <c r="I799" s="70"/>
      <c r="J799" s="68"/>
      <c r="K799" s="70"/>
      <c r="L799" s="70"/>
    </row>
    <row r="800" spans="8:12" ht="15">
      <c r="H800" s="70"/>
      <c r="I800" s="70"/>
      <c r="J800" s="68"/>
      <c r="K800" s="70"/>
      <c r="L800" s="70"/>
    </row>
    <row r="801" spans="8:12" ht="15">
      <c r="H801" s="70"/>
      <c r="I801" s="70"/>
      <c r="J801" s="68"/>
      <c r="K801" s="70"/>
      <c r="L801" s="70"/>
    </row>
    <row r="802" spans="8:12" ht="15">
      <c r="H802" s="70"/>
      <c r="I802" s="70"/>
      <c r="J802" s="68"/>
      <c r="K802" s="70"/>
      <c r="L802" s="70"/>
    </row>
    <row r="803" spans="8:12" ht="15">
      <c r="H803" s="70"/>
      <c r="I803" s="70"/>
      <c r="J803" s="68"/>
      <c r="K803" s="70"/>
      <c r="L803" s="70"/>
    </row>
    <row r="804" spans="8:12" ht="15">
      <c r="H804" s="70"/>
      <c r="I804" s="70"/>
      <c r="J804" s="68"/>
      <c r="K804" s="70"/>
      <c r="L804" s="70"/>
    </row>
    <row r="805" spans="8:12" ht="15">
      <c r="H805" s="70"/>
      <c r="I805" s="70"/>
      <c r="J805" s="68"/>
      <c r="K805" s="70"/>
      <c r="L805" s="70"/>
    </row>
    <row r="806" spans="8:12" ht="15">
      <c r="H806" s="70"/>
      <c r="I806" s="70"/>
      <c r="J806" s="68"/>
      <c r="K806" s="70"/>
      <c r="L806" s="70"/>
    </row>
    <row r="807" spans="8:12" ht="15">
      <c r="H807" s="70"/>
      <c r="I807" s="70"/>
      <c r="J807" s="68"/>
      <c r="K807" s="70"/>
      <c r="L807" s="70"/>
    </row>
    <row r="808" spans="8:12" ht="15">
      <c r="H808" s="70"/>
      <c r="I808" s="70"/>
      <c r="J808" s="68"/>
      <c r="K808" s="70"/>
      <c r="L808" s="70"/>
    </row>
    <row r="809" spans="8:12" ht="15">
      <c r="H809" s="70"/>
      <c r="I809" s="70"/>
      <c r="J809" s="68"/>
      <c r="K809" s="70"/>
      <c r="L809" s="70"/>
    </row>
    <row r="810" spans="8:12" ht="15">
      <c r="H810" s="70"/>
      <c r="I810" s="70"/>
      <c r="J810" s="68"/>
      <c r="K810" s="70"/>
      <c r="L810" s="70"/>
    </row>
    <row r="811" spans="8:12" ht="15">
      <c r="H811" s="70"/>
      <c r="I811" s="70"/>
      <c r="J811" s="68"/>
      <c r="K811" s="70"/>
      <c r="L811" s="70"/>
    </row>
    <row r="812" spans="8:12" ht="15">
      <c r="H812" s="70"/>
      <c r="I812" s="70"/>
      <c r="J812" s="68"/>
      <c r="K812" s="70"/>
      <c r="L812" s="70"/>
    </row>
    <row r="813" spans="8:12" ht="15">
      <c r="H813" s="70"/>
      <c r="I813" s="70"/>
      <c r="J813" s="68"/>
      <c r="K813" s="70"/>
      <c r="L813" s="70"/>
    </row>
    <row r="814" spans="8:12" ht="15">
      <c r="H814" s="70"/>
      <c r="I814" s="70"/>
      <c r="J814" s="68"/>
      <c r="K814" s="70"/>
      <c r="L814" s="70"/>
    </row>
    <row r="815" spans="8:12" ht="15">
      <c r="H815" s="70"/>
      <c r="I815" s="70"/>
      <c r="J815" s="68"/>
      <c r="K815" s="70"/>
      <c r="L815" s="70"/>
    </row>
    <row r="816" spans="8:12" ht="15">
      <c r="H816" s="70"/>
      <c r="I816" s="70"/>
      <c r="J816" s="68"/>
      <c r="K816" s="70"/>
      <c r="L816" s="70"/>
    </row>
    <row r="817" spans="8:12" ht="15">
      <c r="H817" s="70"/>
      <c r="I817" s="70"/>
      <c r="J817" s="68"/>
      <c r="K817" s="70"/>
      <c r="L817" s="70"/>
    </row>
    <row r="818" spans="8:12" ht="15">
      <c r="H818" s="70"/>
      <c r="I818" s="70"/>
      <c r="J818" s="68"/>
      <c r="K818" s="70"/>
      <c r="L818" s="70"/>
    </row>
    <row r="819" spans="8:12" ht="15">
      <c r="H819" s="70"/>
      <c r="I819" s="70"/>
      <c r="J819" s="68"/>
      <c r="K819" s="70"/>
      <c r="L819" s="70"/>
    </row>
    <row r="820" spans="8:12" ht="15">
      <c r="H820" s="70"/>
      <c r="I820" s="70"/>
      <c r="J820" s="68"/>
      <c r="K820" s="70"/>
      <c r="L820" s="70"/>
    </row>
    <row r="821" spans="8:12" ht="15">
      <c r="H821" s="70"/>
      <c r="I821" s="70"/>
      <c r="J821" s="68"/>
      <c r="K821" s="70"/>
      <c r="L821" s="70"/>
    </row>
    <row r="822" spans="8:12" ht="15">
      <c r="H822" s="70"/>
      <c r="I822" s="70"/>
      <c r="J822" s="68"/>
      <c r="K822" s="70"/>
      <c r="L822" s="70"/>
    </row>
    <row r="823" spans="8:12" ht="15">
      <c r="H823" s="70"/>
      <c r="I823" s="70"/>
      <c r="J823" s="68"/>
      <c r="K823" s="70"/>
      <c r="L823" s="70"/>
    </row>
    <row r="824" spans="8:12" ht="15">
      <c r="H824" s="70"/>
      <c r="I824" s="70"/>
      <c r="J824" s="68"/>
      <c r="K824" s="70"/>
      <c r="L824" s="70"/>
    </row>
    <row r="825" spans="8:12" ht="15">
      <c r="H825" s="70"/>
      <c r="I825" s="70"/>
      <c r="J825" s="68"/>
      <c r="K825" s="70"/>
      <c r="L825" s="70"/>
    </row>
    <row r="826" spans="8:12" ht="15">
      <c r="H826" s="70"/>
      <c r="I826" s="70"/>
      <c r="J826" s="68"/>
      <c r="K826" s="70"/>
      <c r="L826" s="70"/>
    </row>
    <row r="827" spans="8:12" ht="15">
      <c r="H827" s="70"/>
      <c r="I827" s="70"/>
      <c r="J827" s="68"/>
      <c r="K827" s="70"/>
      <c r="L827" s="70"/>
    </row>
    <row r="828" spans="8:12" ht="15">
      <c r="H828" s="70"/>
      <c r="I828" s="70"/>
      <c r="J828" s="68"/>
      <c r="K828" s="70"/>
      <c r="L828" s="70"/>
    </row>
    <row r="829" spans="8:12" ht="15">
      <c r="H829" s="70"/>
      <c r="I829" s="70"/>
      <c r="J829" s="68"/>
      <c r="K829" s="70"/>
      <c r="L829" s="70"/>
    </row>
    <row r="830" spans="8:12" ht="15">
      <c r="H830" s="70"/>
      <c r="I830" s="70"/>
      <c r="J830" s="68"/>
      <c r="K830" s="70"/>
      <c r="L830" s="70"/>
    </row>
    <row r="831" spans="8:12" ht="15">
      <c r="H831" s="70"/>
      <c r="I831" s="70"/>
      <c r="J831" s="68"/>
      <c r="K831" s="70"/>
      <c r="L831" s="70"/>
    </row>
    <row r="832" spans="8:12" ht="15">
      <c r="H832" s="70"/>
      <c r="I832" s="70"/>
      <c r="J832" s="68"/>
      <c r="K832" s="70"/>
      <c r="L832" s="70"/>
    </row>
    <row r="833" spans="8:12" ht="15">
      <c r="H833" s="70"/>
      <c r="I833" s="70"/>
      <c r="J833" s="68"/>
      <c r="K833" s="70"/>
      <c r="L833" s="70"/>
    </row>
    <row r="834" spans="8:12" ht="15">
      <c r="H834" s="70"/>
      <c r="I834" s="70"/>
      <c r="J834" s="68"/>
      <c r="K834" s="70"/>
      <c r="L834" s="70"/>
    </row>
    <row r="835" spans="8:12" ht="15">
      <c r="H835" s="70"/>
      <c r="I835" s="70"/>
      <c r="J835" s="68"/>
      <c r="K835" s="70"/>
      <c r="L835" s="70"/>
    </row>
    <row r="836" spans="8:12" ht="15">
      <c r="H836" s="70"/>
      <c r="I836" s="70"/>
      <c r="J836" s="68"/>
      <c r="K836" s="70"/>
      <c r="L836" s="70"/>
    </row>
    <row r="837" spans="8:12" ht="15">
      <c r="H837" s="70"/>
      <c r="I837" s="70"/>
      <c r="J837" s="68"/>
      <c r="K837" s="70"/>
      <c r="L837" s="70"/>
    </row>
    <row r="838" spans="8:12" ht="15">
      <c r="H838" s="70"/>
      <c r="I838" s="70"/>
      <c r="J838" s="68"/>
      <c r="K838" s="70"/>
      <c r="L838" s="70"/>
    </row>
    <row r="839" spans="8:12" ht="15">
      <c r="H839" s="70"/>
      <c r="I839" s="70"/>
      <c r="J839" s="68"/>
      <c r="K839" s="70"/>
      <c r="L839" s="70"/>
    </row>
    <row r="840" spans="8:12" ht="15">
      <c r="H840" s="70"/>
      <c r="I840" s="70"/>
      <c r="J840" s="68"/>
      <c r="K840" s="70"/>
      <c r="L840" s="70"/>
    </row>
    <row r="841" spans="8:12" ht="15">
      <c r="H841" s="70"/>
      <c r="I841" s="70"/>
      <c r="J841" s="68"/>
      <c r="K841" s="70"/>
      <c r="L841" s="70"/>
    </row>
    <row r="842" spans="8:12" ht="15">
      <c r="H842" s="70"/>
      <c r="I842" s="70"/>
      <c r="J842" s="68"/>
      <c r="K842" s="70"/>
      <c r="L842" s="70"/>
    </row>
    <row r="843" spans="8:12" ht="15">
      <c r="H843" s="70"/>
      <c r="I843" s="70"/>
      <c r="J843" s="68"/>
      <c r="K843" s="70"/>
      <c r="L843" s="70"/>
    </row>
    <row r="844" spans="8:12" ht="15">
      <c r="H844" s="70"/>
      <c r="I844" s="70"/>
      <c r="J844" s="68"/>
      <c r="K844" s="70"/>
      <c r="L844" s="70"/>
    </row>
    <row r="845" spans="8:12" ht="15">
      <c r="H845" s="70"/>
      <c r="I845" s="70"/>
      <c r="J845" s="68"/>
      <c r="K845" s="70"/>
      <c r="L845" s="70"/>
    </row>
    <row r="846" spans="8:12" ht="15">
      <c r="H846" s="70"/>
      <c r="I846" s="70"/>
      <c r="J846" s="68"/>
      <c r="K846" s="70"/>
      <c r="L846" s="70"/>
    </row>
    <row r="847" spans="8:12" ht="15">
      <c r="H847" s="70"/>
      <c r="I847" s="70"/>
      <c r="J847" s="68"/>
      <c r="K847" s="70"/>
      <c r="L847" s="70"/>
    </row>
    <row r="848" spans="8:12" ht="15">
      <c r="H848" s="70"/>
      <c r="I848" s="70"/>
      <c r="J848" s="68"/>
      <c r="K848" s="70"/>
      <c r="L848" s="70"/>
    </row>
    <row r="849" spans="8:12" ht="15">
      <c r="H849" s="70"/>
      <c r="I849" s="70"/>
      <c r="J849" s="68"/>
      <c r="K849" s="70"/>
      <c r="L849" s="70"/>
    </row>
    <row r="850" spans="8:12" ht="15">
      <c r="H850" s="70"/>
      <c r="I850" s="70"/>
      <c r="J850" s="68"/>
      <c r="K850" s="70"/>
      <c r="L850" s="70"/>
    </row>
    <row r="851" spans="8:12" ht="15">
      <c r="H851" s="70"/>
      <c r="I851" s="70"/>
      <c r="J851" s="68"/>
      <c r="K851" s="70"/>
      <c r="L851" s="70"/>
    </row>
    <row r="852" spans="8:12" ht="15">
      <c r="H852" s="70"/>
      <c r="I852" s="70"/>
      <c r="J852" s="68"/>
      <c r="K852" s="70"/>
      <c r="L852" s="70"/>
    </row>
    <row r="853" spans="8:12" ht="15">
      <c r="H853" s="70"/>
      <c r="I853" s="70"/>
      <c r="J853" s="68"/>
      <c r="K853" s="70"/>
      <c r="L853" s="70"/>
    </row>
    <row r="854" spans="8:12" ht="15">
      <c r="H854" s="70"/>
      <c r="I854" s="70"/>
      <c r="J854" s="68"/>
      <c r="K854" s="70"/>
      <c r="L854" s="70"/>
    </row>
  </sheetData>
  <sheetProtection/>
  <autoFilter ref="A7:J528"/>
  <mergeCells count="128">
    <mergeCell ref="A64:A73"/>
    <mergeCell ref="B64:B73"/>
    <mergeCell ref="A3:I3"/>
    <mergeCell ref="A4:I4"/>
    <mergeCell ref="A5:A6"/>
    <mergeCell ref="B5:B6"/>
    <mergeCell ref="C5:C6"/>
    <mergeCell ref="E5:I5"/>
    <mergeCell ref="A8:A25"/>
    <mergeCell ref="B8:B25"/>
    <mergeCell ref="A42:A55"/>
    <mergeCell ref="B42:B55"/>
    <mergeCell ref="A56:A63"/>
    <mergeCell ref="B56:B63"/>
    <mergeCell ref="A26:A33"/>
    <mergeCell ref="B26:B33"/>
    <mergeCell ref="A34:A41"/>
    <mergeCell ref="B34:B41"/>
    <mergeCell ref="A74:A81"/>
    <mergeCell ref="B74:B81"/>
    <mergeCell ref="A82:A95"/>
    <mergeCell ref="B82:B95"/>
    <mergeCell ref="A96:A102"/>
    <mergeCell ref="B96:B102"/>
    <mergeCell ref="A103:A114"/>
    <mergeCell ref="B103:B114"/>
    <mergeCell ref="A115:A121"/>
    <mergeCell ref="B115:B121"/>
    <mergeCell ref="A122:A128"/>
    <mergeCell ref="B122:B128"/>
    <mergeCell ref="A129:A135"/>
    <mergeCell ref="B129:B135"/>
    <mergeCell ref="A136:A142"/>
    <mergeCell ref="B136:B142"/>
    <mergeCell ref="A143:A149"/>
    <mergeCell ref="B143:B149"/>
    <mergeCell ref="A150:A156"/>
    <mergeCell ref="B150:B156"/>
    <mergeCell ref="A157:A163"/>
    <mergeCell ref="B157:B163"/>
    <mergeCell ref="A164:A170"/>
    <mergeCell ref="B164:B170"/>
    <mergeCell ref="A171:A177"/>
    <mergeCell ref="B171:B177"/>
    <mergeCell ref="A178:A184"/>
    <mergeCell ref="B178:B184"/>
    <mergeCell ref="A185:A191"/>
    <mergeCell ref="B185:B191"/>
    <mergeCell ref="A192:A198"/>
    <mergeCell ref="B192:B198"/>
    <mergeCell ref="A199:A205"/>
    <mergeCell ref="B199:B205"/>
    <mergeCell ref="A206:A212"/>
    <mergeCell ref="B206:B212"/>
    <mergeCell ref="A213:A220"/>
    <mergeCell ref="B213:B220"/>
    <mergeCell ref="A221:A228"/>
    <mergeCell ref="B221:B228"/>
    <mergeCell ref="A229:A235"/>
    <mergeCell ref="B229:B235"/>
    <mergeCell ref="A236:A243"/>
    <mergeCell ref="B236:B243"/>
    <mergeCell ref="A244:A258"/>
    <mergeCell ref="B244:B258"/>
    <mergeCell ref="A286:A293"/>
    <mergeCell ref="B286:B293"/>
    <mergeCell ref="A294:A301"/>
    <mergeCell ref="B294:B301"/>
    <mergeCell ref="A259:A266"/>
    <mergeCell ref="B259:B266"/>
    <mergeCell ref="A267:A277"/>
    <mergeCell ref="B267:B277"/>
    <mergeCell ref="A278:A285"/>
    <mergeCell ref="B278:B285"/>
    <mergeCell ref="A302:A309"/>
    <mergeCell ref="B302:B309"/>
    <mergeCell ref="A310:A317"/>
    <mergeCell ref="B310:B317"/>
    <mergeCell ref="A318:A325"/>
    <mergeCell ref="B318:B325"/>
    <mergeCell ref="A326:A333"/>
    <mergeCell ref="B326:B333"/>
    <mergeCell ref="A334:A345"/>
    <mergeCell ref="B334:B345"/>
    <mergeCell ref="A346:A358"/>
    <mergeCell ref="B346:B358"/>
    <mergeCell ref="A359:A366"/>
    <mergeCell ref="B359:B366"/>
    <mergeCell ref="A367:A376"/>
    <mergeCell ref="B367:B376"/>
    <mergeCell ref="A377:A384"/>
    <mergeCell ref="B377:B384"/>
    <mergeCell ref="A385:A391"/>
    <mergeCell ref="B385:B391"/>
    <mergeCell ref="A392:A399"/>
    <mergeCell ref="B392:B399"/>
    <mergeCell ref="A400:A412"/>
    <mergeCell ref="B400:B412"/>
    <mergeCell ref="A413:A419"/>
    <mergeCell ref="B413:B419"/>
    <mergeCell ref="A420:A430"/>
    <mergeCell ref="B420:B430"/>
    <mergeCell ref="A431:A440"/>
    <mergeCell ref="B431:B440"/>
    <mergeCell ref="A441:A452"/>
    <mergeCell ref="B441:B452"/>
    <mergeCell ref="A461:A475"/>
    <mergeCell ref="B461:B475"/>
    <mergeCell ref="A476:A488"/>
    <mergeCell ref="B476:B488"/>
    <mergeCell ref="A453:A460"/>
    <mergeCell ref="B453:B460"/>
    <mergeCell ref="A489:A498"/>
    <mergeCell ref="B489:B498"/>
    <mergeCell ref="A499:A508"/>
    <mergeCell ref="B499:B508"/>
    <mergeCell ref="A509:A518"/>
    <mergeCell ref="B509:B518"/>
    <mergeCell ref="A545:A552"/>
    <mergeCell ref="B545:B552"/>
    <mergeCell ref="A553:A560"/>
    <mergeCell ref="B553:B560"/>
    <mergeCell ref="A519:A528"/>
    <mergeCell ref="B519:B528"/>
    <mergeCell ref="A529:A536"/>
    <mergeCell ref="B529:B536"/>
    <mergeCell ref="A537:A544"/>
    <mergeCell ref="B537:B544"/>
  </mergeCells>
  <printOptions/>
  <pageMargins left="0.31496062992125984" right="0.31496062992125984" top="0.3937007874015748" bottom="0.1968503937007874" header="0.1968503937007874" footer="0.1968503937007874"/>
  <pageSetup fitToHeight="0" fitToWidth="1" horizontalDpi="600" verticalDpi="600" orientation="landscape" paperSize="9" scale="69" r:id="rId1"/>
  <rowBreaks count="12" manualBreakCount="12">
    <brk id="33" max="8" man="1"/>
    <brk id="73" max="8" man="1"/>
    <brk id="228" max="8" man="1"/>
    <brk id="266" max="8" man="1"/>
    <brk id="301" max="8" man="1"/>
    <brk id="333" max="8" man="1"/>
    <brk id="366" max="8" man="1"/>
    <brk id="399" max="8" man="1"/>
    <brk id="430" max="8" man="1"/>
    <brk id="460" max="8" man="1"/>
    <brk id="498" max="8" man="1"/>
    <brk id="5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5" customWidth="1"/>
    <col min="2" max="2" width="21.25390625" style="5" customWidth="1"/>
    <col min="3" max="3" width="25.375" style="5" customWidth="1"/>
    <col min="4" max="4" width="12.00390625" style="5" customWidth="1"/>
    <col min="5" max="5" width="11.25390625" style="5" customWidth="1"/>
    <col min="6" max="6" width="15.75390625" style="5" customWidth="1"/>
    <col min="7" max="7" width="13.25390625" style="5" customWidth="1"/>
    <col min="8" max="8" width="12.75390625" style="5" customWidth="1"/>
    <col min="9" max="9" width="16.75390625" style="5" customWidth="1"/>
    <col min="10" max="10" width="13.75390625" style="5" customWidth="1"/>
    <col min="11" max="11" width="12.25390625" style="5" customWidth="1"/>
    <col min="12" max="12" width="21.25390625" style="5" customWidth="1"/>
    <col min="13" max="16384" width="9.125" style="5" customWidth="1"/>
  </cols>
  <sheetData>
    <row r="1" spans="1:20" ht="27.75" customHeight="1">
      <c r="A1" s="4"/>
      <c r="B1" s="4"/>
      <c r="C1" s="126"/>
      <c r="D1" s="126"/>
      <c r="E1" s="126"/>
      <c r="F1" s="126"/>
      <c r="G1" s="126"/>
      <c r="H1" s="126"/>
      <c r="I1" s="126"/>
      <c r="J1" s="126"/>
      <c r="K1" s="4"/>
      <c r="L1" s="7" t="s">
        <v>38</v>
      </c>
      <c r="M1" s="6"/>
      <c r="N1" s="6"/>
      <c r="O1" s="6"/>
      <c r="P1" s="6"/>
      <c r="Q1" s="6"/>
      <c r="R1" s="6"/>
      <c r="S1" s="6"/>
      <c r="T1" s="6"/>
    </row>
    <row r="2" spans="1:16" ht="32.25" customHeight="1">
      <c r="A2" s="4"/>
      <c r="B2" s="127" t="s">
        <v>37</v>
      </c>
      <c r="C2" s="127"/>
      <c r="D2" s="127"/>
      <c r="E2" s="127"/>
      <c r="F2" s="127"/>
      <c r="G2" s="127"/>
      <c r="H2" s="127"/>
      <c r="I2" s="127"/>
      <c r="J2" s="127"/>
      <c r="K2" s="4"/>
      <c r="L2" s="4"/>
      <c r="M2" s="4"/>
      <c r="N2" s="4"/>
      <c r="O2" s="4"/>
      <c r="P2" s="4"/>
    </row>
    <row r="3" spans="1:1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90">
      <c r="A5" s="20" t="s">
        <v>27</v>
      </c>
      <c r="B5" s="21" t="s">
        <v>34</v>
      </c>
      <c r="C5" s="21" t="s">
        <v>35</v>
      </c>
      <c r="D5" s="21" t="s">
        <v>31</v>
      </c>
      <c r="E5" s="21" t="s">
        <v>32</v>
      </c>
      <c r="F5" s="21" t="s">
        <v>33</v>
      </c>
      <c r="G5" s="21" t="s">
        <v>36</v>
      </c>
      <c r="H5" s="21" t="s">
        <v>39</v>
      </c>
      <c r="I5" s="21" t="s">
        <v>40</v>
      </c>
      <c r="J5" s="21" t="s">
        <v>25</v>
      </c>
      <c r="K5" s="21" t="s">
        <v>41</v>
      </c>
      <c r="L5" s="22" t="s">
        <v>42</v>
      </c>
      <c r="M5" s="4"/>
      <c r="N5" s="4"/>
      <c r="O5" s="4"/>
      <c r="P5" s="4"/>
    </row>
    <row r="6" spans="1:16" ht="15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4"/>
      <c r="N6" s="4"/>
      <c r="O6" s="4"/>
      <c r="P6" s="4"/>
    </row>
    <row r="7" spans="1:16" ht="15">
      <c r="A7" s="8" t="s">
        <v>28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4"/>
      <c r="N7" s="4"/>
      <c r="O7" s="4"/>
      <c r="P7" s="4"/>
    </row>
    <row r="8" spans="1:16" ht="15">
      <c r="A8" s="8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4"/>
      <c r="N8" s="4"/>
      <c r="O8" s="4"/>
      <c r="P8" s="4"/>
    </row>
    <row r="9" spans="1:16" ht="15">
      <c r="A9" s="8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4"/>
      <c r="N9" s="4"/>
      <c r="O9" s="4"/>
      <c r="P9" s="4"/>
    </row>
    <row r="10" spans="1:16" ht="15">
      <c r="A10" s="8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4"/>
      <c r="N10" s="4"/>
      <c r="O10" s="4"/>
      <c r="P10" s="4"/>
    </row>
    <row r="11" spans="1:16" ht="15">
      <c r="A11" s="8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4"/>
      <c r="N11" s="4"/>
      <c r="O11" s="4"/>
      <c r="P11" s="4"/>
    </row>
    <row r="12" spans="1:16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4"/>
      <c r="N12" s="4"/>
      <c r="O12" s="4"/>
      <c r="P12" s="4"/>
    </row>
    <row r="13" spans="1:16" ht="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4"/>
      <c r="N13" s="4"/>
      <c r="O13" s="4"/>
      <c r="P13" s="4"/>
    </row>
    <row r="14" spans="1:1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Вишневский Евгений Владимирович</cp:lastModifiedBy>
  <cp:lastPrinted>2018-02-06T01:53:43Z</cp:lastPrinted>
  <dcterms:created xsi:type="dcterms:W3CDTF">2011-03-10T10:26:24Z</dcterms:created>
  <dcterms:modified xsi:type="dcterms:W3CDTF">2018-02-06T02:03:39Z</dcterms:modified>
  <cp:category/>
  <cp:version/>
  <cp:contentType/>
  <cp:contentStatus/>
</cp:coreProperties>
</file>